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firstSheet="14" activeTab="17"/>
  </bookViews>
  <sheets>
    <sheet name="Интервју за работа" sheetId="1" r:id="rId1"/>
    <sheet name="Интервју за работа - албански" sheetId="2" r:id="rId2"/>
    <sheet name="Поетска творба" sheetId="3" r:id="rId3"/>
    <sheet name="Јавно говорење подготвен говор" sheetId="4" r:id="rId4"/>
    <sheet name="Јавно говорење пг албански " sheetId="5" r:id="rId5"/>
    <sheet name="Маркетинг план" sheetId="6" r:id="rId6"/>
    <sheet name="Маркетинг план албански" sheetId="7" r:id="rId7"/>
    <sheet name="Најдобар бенд" sheetId="8" r:id="rId8"/>
    <sheet name="Најдобар соло изведувач" sheetId="9" r:id="rId9"/>
    <sheet name="Најдобар постер" sheetId="10" r:id="rId10"/>
    <sheet name="Најдобра видео- реклама" sheetId="11" r:id="rId11"/>
    <sheet name="Нјадобра фотографија" sheetId="12" r:id="rId12"/>
    <sheet name="Најдобар филм" sheetId="13" r:id="rId13"/>
    <sheet name="Најдобра веб страна" sheetId="14" r:id="rId14"/>
    <sheet name="Најдобра драмска претстава" sheetId="15" r:id="rId15"/>
    <sheet name="Најдобра модна ревија" sheetId="16" r:id="rId16"/>
    <sheet name="Најдобар штанд" sheetId="17" r:id="rId17"/>
    <sheet name="статистика" sheetId="18" r:id="rId18"/>
  </sheets>
  <definedNames/>
  <calcPr fullCalcOnLoad="1"/>
</workbook>
</file>

<file path=xl/sharedStrings.xml><?xml version="1.0" encoding="utf-8"?>
<sst xmlns="http://schemas.openxmlformats.org/spreadsheetml/2006/main" count="406" uniqueCount="209">
  <si>
    <t>РЕЗУЛТАТИ ОД НАРТПРЕВАРИТЕ НА ОБРАЗОВНОТО РАНДЕВУ СТРУМИЦА 2012</t>
  </si>
  <si>
    <t>место(ранг)</t>
  </si>
  <si>
    <t>име на натпреварувач</t>
  </si>
  <si>
    <t>училиште</t>
  </si>
  <si>
    <t>Мануела Маневска</t>
  </si>
  <si>
    <t>Зорица Стојанова</t>
  </si>
  <si>
    <t>Кристина Каровска</t>
  </si>
  <si>
    <t>Јовче Тесличков - Велес</t>
  </si>
  <si>
    <t>Јане Сандански - Струмица</t>
  </si>
  <si>
    <t>Димитар Влахов - Струмица</t>
  </si>
  <si>
    <t>Јосиф Јосифовски - Гевгелија</t>
  </si>
  <si>
    <t>Здравко Цветковски - Скопје</t>
  </si>
  <si>
    <t>Александра Новевска</t>
  </si>
  <si>
    <t>8 Септември - Тетово</t>
  </si>
  <si>
    <t>Кире Иванов</t>
  </si>
  <si>
    <t>Виолета Поповска</t>
  </si>
  <si>
    <t>Гостивар - Гостивар</t>
  </si>
  <si>
    <t>Кристина Шалева</t>
  </si>
  <si>
    <t>Александар Костадинов</t>
  </si>
  <si>
    <t>Олег Бојаџиев</t>
  </si>
  <si>
    <t>Ѓорѓи Јованов</t>
  </si>
  <si>
    <t>Наташа Здравкова</t>
  </si>
  <si>
    <t>Зорица Тасевска</t>
  </si>
  <si>
    <t>Мурад Хајредини</t>
  </si>
  <si>
    <t>Св. Кирил и Методиј - Неготино</t>
  </si>
  <si>
    <t>Михајло Пупин - Скопје</t>
  </si>
  <si>
    <t>Д-р Панче Караѓозов - Скопје</t>
  </si>
  <si>
    <t>Димитрија Чуповски - Велес</t>
  </si>
  <si>
    <t>Богданци - Богданци</t>
  </si>
  <si>
    <t>Владо Тасевски - Скопје</t>
  </si>
  <si>
    <t>Моша Пијаде - Тетово</t>
  </si>
  <si>
    <t>Добри Даскалов - Кавадарци</t>
  </si>
  <si>
    <t>Никола Карев - Струмица</t>
  </si>
  <si>
    <t>Коста Сусинов - Радовиш</t>
  </si>
  <si>
    <t>Ѓорче Петров - Кавадарци</t>
  </si>
  <si>
    <t>Партение Зографск - Скопје</t>
  </si>
  <si>
    <t>Киро Спанџов-Брко - Кавадарци</t>
  </si>
  <si>
    <t>Кристијан Веселиновски</t>
  </si>
  <si>
    <t>Даниел Ристовски</t>
  </si>
  <si>
    <t>Сафије Азизи</t>
  </si>
  <si>
    <t>Борис Вирлиус</t>
  </si>
  <si>
    <t>Илија Илиев</t>
  </si>
  <si>
    <t>Кузман Јосифоски - Питу - Прилеп</t>
  </si>
  <si>
    <t>Орде Чопела - Прилеп</t>
  </si>
  <si>
    <t>Коле Нехтенин - Штип</t>
  </si>
  <si>
    <t>Перо Наков - Куманово</t>
  </si>
  <si>
    <t>Гоце Делчев - Валандово</t>
  </si>
  <si>
    <t>Ристе Ристески-Ричко - Прилеп</t>
  </si>
  <si>
    <t>Наум Охридски - Охрид</t>
  </si>
  <si>
    <t>Киро Бурназ - Куманово</t>
  </si>
  <si>
    <t>Гошо Викентиев - Кочани</t>
  </si>
  <si>
    <t>Методи Митевски-Брицо - Делчево</t>
  </si>
  <si>
    <t>Кузман Јосифоски-Питу - Прилеп</t>
  </si>
  <si>
    <t>Димитар Влахов -  Скопје</t>
  </si>
  <si>
    <t>Димитар Јованов</t>
  </si>
  <si>
    <t>Марија Јанушева</t>
  </si>
  <si>
    <t>Камелија Станковиќ</t>
  </si>
  <si>
    <t>Ѓорѓи Димитров - Скопје</t>
  </si>
  <si>
    <t>Ивана Ивческа</t>
  </si>
  <si>
    <t>Кузман Јосифоски Питу - Прилеп</t>
  </si>
  <si>
    <t>Панделина Стојкова</t>
  </si>
  <si>
    <t>Љупка Маркоска</t>
  </si>
  <si>
    <t>Цветанка Ристовска</t>
  </si>
  <si>
    <t>Дијана Ѓурчиновска</t>
  </si>
  <si>
    <t>Тамара Николовска</t>
  </si>
  <si>
    <t>Катерина Караманова</t>
  </si>
  <si>
    <t>Ирина Ѓоргиева</t>
  </si>
  <si>
    <t>Димитар Валхов - Струмица</t>
  </si>
  <si>
    <t>Марија Ртовска</t>
  </si>
  <si>
    <t>Јована Андоновска</t>
  </si>
  <si>
    <t>Живко Јанев</t>
  </si>
  <si>
    <t>Ангела Негриевска</t>
  </si>
  <si>
    <t>Моника Стојановска</t>
  </si>
  <si>
    <t>Росана Божиновска</t>
  </si>
  <si>
    <t>Марија Кири-Склодовска - Скопје</t>
  </si>
  <si>
    <t>бодови</t>
  </si>
  <si>
    <t>Таки Даскало - Битола</t>
  </si>
  <si>
    <t>Методи Митевски Брицо - Делчево</t>
  </si>
  <si>
    <t>Димитар Влахов - Скопје</t>
  </si>
  <si>
    <t>Киро Спанџов Брко - Кавадарци</t>
  </si>
  <si>
    <t>Ѓошо Викентиев - Кочани</t>
  </si>
  <si>
    <t>Димитрије Чуповски - Велес</t>
  </si>
  <si>
    <t>Ристе Ристески Ричко - Прилеп</t>
  </si>
  <si>
    <t>Напомена:</t>
  </si>
  <si>
    <t>Комплетните резултати ќе бидат ажурирани веднаш штом комисијата ги достави.</t>
  </si>
  <si>
    <t>Десетте надобро рангирани филмови ќе бидат објавенни на веб страната на Массум.</t>
  </si>
  <si>
    <t>Најдобро рангираните фотографии ќе бидат објавени наскоро на веб страта на Массум.</t>
  </si>
  <si>
    <t>Најдобро рангираните видео реклами ќе бидат наскоро објавени на веб страната на Массум</t>
  </si>
  <si>
    <t>Најдобро рангираните постери ќе бидат наскоро објавени на веб страната на Массум.</t>
  </si>
  <si>
    <t>Комплетните резултати ќе бидат објавени веднаш по добивањето од комисијата.</t>
  </si>
  <si>
    <t>Александар Пусоски</t>
  </si>
  <si>
    <t>Ема Димитриевска</t>
  </si>
  <si>
    <t>Сандра Георгиева</t>
  </si>
  <si>
    <t>Марија Крстевска</t>
  </si>
  <si>
    <t>Драган Богоевски</t>
  </si>
  <si>
    <t>Емилија Нацева</t>
  </si>
  <si>
    <t>Александра Тодорчева</t>
  </si>
  <si>
    <t>Елизабета Атанаскова</t>
  </si>
  <si>
    <t>Христина Мурова</t>
  </si>
  <si>
    <t>Иван Ангелов</t>
  </si>
  <si>
    <t>Стефан Марковски</t>
  </si>
  <si>
    <t>Марија Данаилова</t>
  </si>
  <si>
    <t>Емилија Трпковска</t>
  </si>
  <si>
    <t>Стефанија Паноска</t>
  </si>
  <si>
    <t>Ангел Димитриевски</t>
  </si>
  <si>
    <t>Анета Нушева</t>
  </si>
  <si>
    <t>Драгица Автова</t>
  </si>
  <si>
    <t>Бранкица Чачарова</t>
  </si>
  <si>
    <t>Александар Алтановски</t>
  </si>
  <si>
    <t>Ивана Милевска</t>
  </si>
  <si>
    <t>Андреј Буровски</t>
  </si>
  <si>
    <t>Анита Стојчевска</t>
  </si>
  <si>
    <t>М.К.Склодовска - Скопје</t>
  </si>
  <si>
    <t>Ѓорѓи Викендиев - Кочани</t>
  </si>
  <si>
    <t>Р.Р.Ричко - Прилеп</t>
  </si>
  <si>
    <t>П.Караѓозов - Скопје</t>
  </si>
  <si>
    <t>К.С.Брко - Кавадарци</t>
  </si>
  <si>
    <t>Ј.Јосифовски - Гевгелија</t>
  </si>
  <si>
    <t>К.Сусинов - Радовиш</t>
  </si>
  <si>
    <t>Св.Наум Охридски - Охрид</t>
  </si>
  <si>
    <t>Г.Делчев  - Валандово</t>
  </si>
  <si>
    <t>М.М.Брицо - Делчево</t>
  </si>
  <si>
    <t>поени</t>
  </si>
  <si>
    <t>Наталија Јошева</t>
  </si>
  <si>
    <t>Добри Даскалов = Кавадарци</t>
  </si>
  <si>
    <t>Сашка Костиќ</t>
  </si>
  <si>
    <t>Димитар Валхов - Скопје</t>
  </si>
  <si>
    <t xml:space="preserve"> Ангела Ангелковска</t>
  </si>
  <si>
    <t>8 Септември,Тетово</t>
  </si>
  <si>
    <t xml:space="preserve"> Наташа Николовска</t>
  </si>
  <si>
    <t>Киро Бурназ, Куманово</t>
  </si>
  <si>
    <t>Дијана Недева</t>
  </si>
  <si>
    <t>Ѓорче Петров, Кавадарци</t>
  </si>
  <si>
    <t>Марија Павловска</t>
  </si>
  <si>
    <t xml:space="preserve"> К.Ј.Питу, Прилеп</t>
  </si>
  <si>
    <t>Коста Сусинов, Радовиш</t>
  </si>
  <si>
    <t>Викторија Ристова</t>
  </si>
  <si>
    <t>Моника Милокоца</t>
  </si>
  <si>
    <t xml:space="preserve"> Ј.Јосифивски, Гевгелија</t>
  </si>
  <si>
    <t>Денис Нешковски</t>
  </si>
  <si>
    <t xml:space="preserve"> Коле Нехтенин,Штип</t>
  </si>
  <si>
    <t>Ивана Трајановска</t>
  </si>
  <si>
    <t>Св. Наум Охридски</t>
  </si>
  <si>
    <t xml:space="preserve"> Моника Николовска</t>
  </si>
  <si>
    <t>Р.Р Ричко, Прилеп</t>
  </si>
  <si>
    <t xml:space="preserve"> Марија Најдовска</t>
  </si>
  <si>
    <t>Д-р  П. Караѓозов,Скопје</t>
  </si>
  <si>
    <t xml:space="preserve"> Гоце Цветковски</t>
  </si>
  <si>
    <t>М. М. Брицо, Делчево</t>
  </si>
  <si>
    <t xml:space="preserve"> Мартин Јовановски</t>
  </si>
  <si>
    <t>Михајло Пупин, Скопје</t>
  </si>
  <si>
    <t>Виолета Камбова</t>
  </si>
  <si>
    <t>Богданци, Богданци</t>
  </si>
  <si>
    <t>Велика Душковска</t>
  </si>
  <si>
    <t>Петар Пусовски</t>
  </si>
  <si>
    <t>Орде Чопела, Прилеп</t>
  </si>
  <si>
    <t>К. С. Брко - Кавадарци</t>
  </si>
  <si>
    <t>СОУ „Коста Сусинов“-Радовиш</t>
  </si>
  <si>
    <t>СОУ „М.М Брицо“-Делчево</t>
  </si>
  <si>
    <t>СОУ „Јане Сандански“-Струмица</t>
  </si>
  <si>
    <t>СОУ „Таки Даскалот“-Битола</t>
  </si>
  <si>
    <t>СОУ „Здравко Цветковски“-Скопје</t>
  </si>
  <si>
    <t>СУТС „Димитар Влахов“-Скопје</t>
  </si>
  <si>
    <t>СОУ „К.П.Грко“-Кавадарци</t>
  </si>
  <si>
    <t>СОУ „Богданци“-Богданци</t>
  </si>
  <si>
    <t>СОУ „Св. Кирил и Методиј“-Неготино</t>
  </si>
  <si>
    <t>СОУ „Гоце Делчев“-Валандово</t>
  </si>
  <si>
    <t>СОУ „Димитрија Чуповски“-Велес</t>
  </si>
  <si>
    <t>СОУ „Јовче Тесличков“-Велес</t>
  </si>
  <si>
    <t>СОУ „Гошо Викентиев“-Кочани</t>
  </si>
  <si>
    <t>СОУ „Јосиф Јосифовски“-Гевгелија</t>
  </si>
  <si>
    <t>СОУ „Моша Пијаде“-Тетово</t>
  </si>
  <si>
    <t>СОУ „Никола Карев“-Струмица</t>
  </si>
  <si>
    <t>СЕОУ „Гостивар“-Гостивар</t>
  </si>
  <si>
    <t>СУТС „Владо Тасевски“-Скопје</t>
  </si>
  <si>
    <t>СОУ „Орде Чопела“-Прилеп</t>
  </si>
  <si>
    <t>СОЕПТУ „К.Јосифовски - Питу“-Прилеп</t>
  </si>
  <si>
    <t>ССОУ „Киро Бурназ“-Куманово</t>
  </si>
  <si>
    <t>СОУ „Димитар Влахов“-Струмица</t>
  </si>
  <si>
    <t>СМУГС „Д-р Панче Караѓозов“-Скопје</t>
  </si>
  <si>
    <t>wordpress brz load i dosta info</t>
  </si>
  <si>
    <t>sopstven trud i naucile html</t>
  </si>
  <si>
    <t>online html editor 2 osnovni dizajni</t>
  </si>
  <si>
    <t>joomla (istiot sajt od lani) dodadeno player, new listisng, poveke za profesorite</t>
  </si>
  <si>
    <t>joomla eshop</t>
  </si>
  <si>
    <t>joomla, ednostavna</t>
  </si>
  <si>
    <t>html, sopstven ednostaven</t>
  </si>
  <si>
    <t xml:space="preserve">Св. Наум Охридски - Охрид </t>
  </si>
  <si>
    <t>не дошле на одбрана</t>
  </si>
  <si>
    <t>мислење од комисијата</t>
  </si>
  <si>
    <t xml:space="preserve">Моша Пијаде - Тетово </t>
  </si>
  <si>
    <t>училиште број</t>
  </si>
  <si>
    <t>категории во кои 
се натпреварувло</t>
  </si>
  <si>
    <t>број на ментори</t>
  </si>
  <si>
    <t>број на ученици</t>
  </si>
  <si>
    <t>вкупно</t>
  </si>
  <si>
    <t>вкупно категории</t>
  </si>
  <si>
    <t>до 5 категории</t>
  </si>
  <si>
    <t>повеќе од 10 категории</t>
  </si>
  <si>
    <t>училишта по категории</t>
  </si>
  <si>
    <t>училишта по ментори</t>
  </si>
  <si>
    <t>од 6 до 10 категории</t>
  </si>
  <si>
    <t>до 5 ментори</t>
  </si>
  <si>
    <t>од 6 до 10 ментори</t>
  </si>
  <si>
    <t>повеќе од 10 ментори</t>
  </si>
  <si>
    <t>училишта по ученици</t>
  </si>
  <si>
    <t>до 5 ученици</t>
  </si>
  <si>
    <t>од 6 до 10 ученици</t>
  </si>
  <si>
    <t>повеќе од 10 ученици</t>
  </si>
</sst>
</file>

<file path=xl/styles.xml><?xml version="1.0" encoding="utf-8"?>
<styleSheet xmlns="http://schemas.openxmlformats.org/spreadsheetml/2006/main">
  <numFmts count="2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9" fontId="22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3" sqref="A3:C9"/>
    </sheetView>
  </sheetViews>
  <sheetFormatPr defaultColWidth="9.140625" defaultRowHeight="12.75"/>
  <cols>
    <col min="1" max="1" width="10.8515625" style="0" bestFit="1" customWidth="1"/>
    <col min="2" max="2" width="20.421875" style="0" bestFit="1" customWidth="1"/>
    <col min="3" max="3" width="30.140625" style="0" bestFit="1" customWidth="1"/>
  </cols>
  <sheetData>
    <row r="1" ht="12.75">
      <c r="A1" t="s">
        <v>0</v>
      </c>
    </row>
    <row r="3" spans="1:4" ht="12.75">
      <c r="A3" s="2" t="s">
        <v>1</v>
      </c>
      <c r="B3" s="2" t="s">
        <v>2</v>
      </c>
      <c r="C3" s="2" t="s">
        <v>3</v>
      </c>
      <c r="D3" s="13" t="s">
        <v>75</v>
      </c>
    </row>
    <row r="4" spans="1:4" ht="12.75">
      <c r="A4" s="9">
        <v>1</v>
      </c>
      <c r="B4" s="11" t="s">
        <v>90</v>
      </c>
      <c r="C4" s="10" t="s">
        <v>43</v>
      </c>
      <c r="D4" s="14">
        <v>242.5</v>
      </c>
    </row>
    <row r="5" spans="1:4" ht="12.75">
      <c r="A5" s="9">
        <v>1</v>
      </c>
      <c r="B5" s="11" t="s">
        <v>91</v>
      </c>
      <c r="C5" s="10" t="s">
        <v>16</v>
      </c>
      <c r="D5" s="14">
        <v>242.5</v>
      </c>
    </row>
    <row r="6" spans="1:4" ht="12.75">
      <c r="A6" s="9">
        <v>2</v>
      </c>
      <c r="B6" s="11" t="s">
        <v>56</v>
      </c>
      <c r="C6" s="10" t="s">
        <v>32</v>
      </c>
      <c r="D6" s="14">
        <v>242</v>
      </c>
    </row>
    <row r="7" spans="1:4" ht="12.75">
      <c r="A7" s="9">
        <v>2</v>
      </c>
      <c r="B7" s="11" t="s">
        <v>55</v>
      </c>
      <c r="C7" s="10" t="s">
        <v>57</v>
      </c>
      <c r="D7" s="14">
        <v>242</v>
      </c>
    </row>
    <row r="8" spans="1:4" ht="12.75">
      <c r="A8" s="9">
        <v>3</v>
      </c>
      <c r="B8" s="11" t="s">
        <v>58</v>
      </c>
      <c r="C8" s="10" t="s">
        <v>59</v>
      </c>
      <c r="D8" s="14">
        <v>241.5</v>
      </c>
    </row>
    <row r="9" spans="1:4" ht="12.75">
      <c r="A9" s="9">
        <v>3</v>
      </c>
      <c r="B9" s="11" t="s">
        <v>60</v>
      </c>
      <c r="C9" s="10" t="s">
        <v>9</v>
      </c>
      <c r="D9" s="14">
        <v>241.5</v>
      </c>
    </row>
    <row r="10" spans="1:4" ht="12.75">
      <c r="A10" s="9">
        <v>4</v>
      </c>
      <c r="B10" s="11" t="s">
        <v>61</v>
      </c>
      <c r="C10" s="10" t="s">
        <v>13</v>
      </c>
      <c r="D10" s="14">
        <v>235</v>
      </c>
    </row>
    <row r="11" spans="1:4" ht="12.75">
      <c r="A11" s="9">
        <v>5</v>
      </c>
      <c r="B11" s="11" t="s">
        <v>62</v>
      </c>
      <c r="C11" s="10" t="s">
        <v>7</v>
      </c>
      <c r="D11" s="14">
        <v>232</v>
      </c>
    </row>
    <row r="12" spans="1:4" ht="12.75">
      <c r="A12" s="9">
        <v>6</v>
      </c>
      <c r="B12" s="11" t="s">
        <v>92</v>
      </c>
      <c r="C12" s="11" t="s">
        <v>29</v>
      </c>
      <c r="D12" s="14">
        <v>210</v>
      </c>
    </row>
    <row r="13" spans="1:4" ht="12.75">
      <c r="A13" s="9">
        <v>7</v>
      </c>
      <c r="B13" s="11" t="s">
        <v>93</v>
      </c>
      <c r="C13" s="11" t="s">
        <v>112</v>
      </c>
      <c r="D13" s="14">
        <v>188</v>
      </c>
    </row>
    <row r="14" spans="1:4" ht="12.75">
      <c r="A14" s="9">
        <v>8</v>
      </c>
      <c r="B14" s="11" t="s">
        <v>94</v>
      </c>
      <c r="C14" s="11" t="s">
        <v>30</v>
      </c>
      <c r="D14" s="14">
        <v>185</v>
      </c>
    </row>
    <row r="15" spans="1:4" ht="12.75">
      <c r="A15" s="9">
        <v>9</v>
      </c>
      <c r="B15" s="11" t="s">
        <v>95</v>
      </c>
      <c r="C15" s="11" t="s">
        <v>113</v>
      </c>
      <c r="D15" s="14">
        <v>185</v>
      </c>
    </row>
    <row r="16" spans="1:4" ht="12.75">
      <c r="A16" s="9">
        <v>10</v>
      </c>
      <c r="B16" s="11" t="s">
        <v>96</v>
      </c>
      <c r="C16" s="11" t="s">
        <v>31</v>
      </c>
      <c r="D16" s="14">
        <v>176</v>
      </c>
    </row>
    <row r="17" spans="1:4" ht="12.75">
      <c r="A17" s="9">
        <v>11</v>
      </c>
      <c r="B17" s="11" t="s">
        <v>97</v>
      </c>
      <c r="C17" s="11" t="s">
        <v>27</v>
      </c>
      <c r="D17" s="14">
        <v>173</v>
      </c>
    </row>
    <row r="18" spans="1:4" ht="12.75">
      <c r="A18" s="9">
        <v>12</v>
      </c>
      <c r="B18" s="11" t="s">
        <v>98</v>
      </c>
      <c r="C18" s="11" t="s">
        <v>8</v>
      </c>
      <c r="D18" s="14">
        <v>172</v>
      </c>
    </row>
    <row r="19" spans="1:4" ht="12.75">
      <c r="A19" s="9">
        <v>13</v>
      </c>
      <c r="B19" s="11" t="s">
        <v>99</v>
      </c>
      <c r="C19" s="11" t="s">
        <v>44</v>
      </c>
      <c r="D19" s="14">
        <v>169</v>
      </c>
    </row>
    <row r="20" spans="1:4" ht="12.75">
      <c r="A20" s="9">
        <v>14</v>
      </c>
      <c r="B20" s="11" t="s">
        <v>100</v>
      </c>
      <c r="C20" s="11" t="s">
        <v>25</v>
      </c>
      <c r="D20" s="14">
        <v>168</v>
      </c>
    </row>
    <row r="21" spans="1:4" ht="12.75">
      <c r="A21" s="9">
        <v>15</v>
      </c>
      <c r="B21" s="11" t="s">
        <v>101</v>
      </c>
      <c r="C21" s="11" t="s">
        <v>28</v>
      </c>
      <c r="D21" s="14">
        <v>150</v>
      </c>
    </row>
    <row r="22" spans="1:4" ht="12.75">
      <c r="A22" s="9">
        <v>16</v>
      </c>
      <c r="B22" s="11" t="s">
        <v>102</v>
      </c>
      <c r="C22" s="11" t="s">
        <v>78</v>
      </c>
      <c r="D22" s="14">
        <v>148</v>
      </c>
    </row>
    <row r="23" spans="1:4" ht="12.75">
      <c r="A23" s="9">
        <v>17</v>
      </c>
      <c r="B23" s="11" t="s">
        <v>103</v>
      </c>
      <c r="C23" s="11" t="s">
        <v>114</v>
      </c>
      <c r="D23" s="14">
        <v>148</v>
      </c>
    </row>
    <row r="24" spans="1:4" ht="12.75">
      <c r="A24" s="9">
        <v>18</v>
      </c>
      <c r="B24" s="11" t="s">
        <v>104</v>
      </c>
      <c r="C24" s="11" t="s">
        <v>115</v>
      </c>
      <c r="D24" s="14">
        <v>143</v>
      </c>
    </row>
    <row r="25" spans="1:4" ht="12.75">
      <c r="A25" s="9">
        <v>19</v>
      </c>
      <c r="B25" s="11" t="s">
        <v>105</v>
      </c>
      <c r="C25" s="11" t="s">
        <v>116</v>
      </c>
      <c r="D25" s="14">
        <v>143</v>
      </c>
    </row>
    <row r="26" spans="1:4" ht="12.75">
      <c r="A26" s="9">
        <v>20</v>
      </c>
      <c r="B26" s="11" t="s">
        <v>106</v>
      </c>
      <c r="C26" s="11" t="s">
        <v>117</v>
      </c>
      <c r="D26" s="14">
        <v>133</v>
      </c>
    </row>
    <row r="27" spans="1:4" ht="12.75">
      <c r="A27" s="9">
        <v>21</v>
      </c>
      <c r="B27" s="11" t="s">
        <v>107</v>
      </c>
      <c r="C27" s="11" t="s">
        <v>118</v>
      </c>
      <c r="D27" s="14">
        <v>132</v>
      </c>
    </row>
    <row r="28" spans="1:4" ht="12.75">
      <c r="A28" s="9">
        <v>22</v>
      </c>
      <c r="B28" s="11" t="s">
        <v>108</v>
      </c>
      <c r="C28" s="11" t="s">
        <v>119</v>
      </c>
      <c r="D28" s="14">
        <v>128</v>
      </c>
    </row>
    <row r="29" spans="1:4" ht="12.75">
      <c r="A29" s="9">
        <v>23</v>
      </c>
      <c r="B29" s="11" t="s">
        <v>109</v>
      </c>
      <c r="C29" s="11" t="s">
        <v>45</v>
      </c>
      <c r="D29" s="14">
        <v>80</v>
      </c>
    </row>
    <row r="30" spans="1:4" ht="12.75">
      <c r="A30" s="9">
        <v>24</v>
      </c>
      <c r="B30" s="11" t="s">
        <v>110</v>
      </c>
      <c r="C30" s="11" t="s">
        <v>120</v>
      </c>
      <c r="D30" s="14">
        <v>80</v>
      </c>
    </row>
    <row r="31" spans="1:4" ht="12.75">
      <c r="A31" s="9">
        <v>25</v>
      </c>
      <c r="B31" s="11" t="s">
        <v>111</v>
      </c>
      <c r="C31" s="11" t="s">
        <v>121</v>
      </c>
      <c r="D31" s="11">
        <v>75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4" sqref="A4:C7"/>
    </sheetView>
  </sheetViews>
  <sheetFormatPr defaultColWidth="9.140625" defaultRowHeight="12.75"/>
  <cols>
    <col min="1" max="1" width="10.8515625" style="0" bestFit="1" customWidth="1"/>
    <col min="2" max="2" width="22.421875" style="0" bestFit="1" customWidth="1"/>
    <col min="3" max="3" width="29.28125" style="0" bestFit="1" customWidth="1"/>
  </cols>
  <sheetData>
    <row r="1" ht="12.75">
      <c r="A1" t="s">
        <v>0</v>
      </c>
    </row>
    <row r="3" spans="1:3" ht="12.75">
      <c r="A3" t="s">
        <v>1</v>
      </c>
      <c r="B3" t="s">
        <v>2</v>
      </c>
      <c r="C3" t="s">
        <v>3</v>
      </c>
    </row>
    <row r="4" spans="1:3" ht="12.75">
      <c r="A4" s="3">
        <v>1</v>
      </c>
      <c r="B4" s="2" t="s">
        <v>37</v>
      </c>
      <c r="C4" s="2" t="s">
        <v>30</v>
      </c>
    </row>
    <row r="5" spans="1:3" ht="12.75">
      <c r="A5" s="3"/>
      <c r="B5" s="2" t="s">
        <v>38</v>
      </c>
      <c r="C5" s="2"/>
    </row>
    <row r="6" spans="1:3" ht="12.75">
      <c r="A6" s="3">
        <v>2</v>
      </c>
      <c r="B6" s="2"/>
      <c r="C6" s="2" t="s">
        <v>31</v>
      </c>
    </row>
    <row r="7" spans="1:3" ht="12.75">
      <c r="A7" s="3">
        <v>3</v>
      </c>
      <c r="B7" s="2"/>
      <c r="C7" s="2" t="s">
        <v>28</v>
      </c>
    </row>
    <row r="8" spans="1:3" ht="12.75">
      <c r="A8" s="3">
        <v>4</v>
      </c>
      <c r="B8" s="2"/>
      <c r="C8" s="2" t="s">
        <v>32</v>
      </c>
    </row>
    <row r="9" spans="1:3" ht="12.75">
      <c r="A9" s="3">
        <v>5</v>
      </c>
      <c r="B9" s="2" t="s">
        <v>54</v>
      </c>
      <c r="C9" s="2" t="s">
        <v>33</v>
      </c>
    </row>
    <row r="10" spans="1:3" ht="12.75">
      <c r="A10" s="3">
        <v>6</v>
      </c>
      <c r="B10" s="2"/>
      <c r="C10" s="2" t="s">
        <v>9</v>
      </c>
    </row>
    <row r="11" spans="1:3" ht="12.75">
      <c r="A11" s="3">
        <v>7</v>
      </c>
      <c r="B11" s="2" t="s">
        <v>39</v>
      </c>
      <c r="C11" s="2" t="s">
        <v>34</v>
      </c>
    </row>
    <row r="12" spans="1:3" ht="12.75">
      <c r="A12" s="3">
        <v>8</v>
      </c>
      <c r="B12" s="2"/>
      <c r="C12" s="2" t="s">
        <v>30</v>
      </c>
    </row>
    <row r="13" spans="1:3" ht="12.75">
      <c r="A13" s="3">
        <v>9</v>
      </c>
      <c r="B13" s="2"/>
      <c r="C13" s="2" t="s">
        <v>35</v>
      </c>
    </row>
    <row r="14" spans="1:3" ht="12.75">
      <c r="A14" s="3">
        <v>10</v>
      </c>
      <c r="B14" s="2" t="s">
        <v>40</v>
      </c>
      <c r="C14" s="2" t="s">
        <v>36</v>
      </c>
    </row>
    <row r="15" spans="1:3" ht="12.75">
      <c r="A15" s="2"/>
      <c r="B15" s="2" t="s">
        <v>41</v>
      </c>
      <c r="C15" s="2"/>
    </row>
    <row r="17" ht="12.75">
      <c r="A17" s="1" t="s">
        <v>83</v>
      </c>
    </row>
    <row r="18" ht="12.75">
      <c r="A18" s="1" t="s">
        <v>88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3" sqref="A3:C6"/>
    </sheetView>
  </sheetViews>
  <sheetFormatPr defaultColWidth="9.140625" defaultRowHeight="12.75"/>
  <cols>
    <col min="1" max="1" width="10.8515625" style="0" bestFit="1" customWidth="1"/>
    <col min="2" max="2" width="20.421875" style="0" bestFit="1" customWidth="1"/>
    <col min="3" max="3" width="28.57421875" style="0" bestFit="1" customWidth="1"/>
  </cols>
  <sheetData>
    <row r="1" ht="12.75">
      <c r="A1" t="s">
        <v>0</v>
      </c>
    </row>
    <row r="3" spans="1:3" ht="12.75">
      <c r="A3" s="2" t="s">
        <v>1</v>
      </c>
      <c r="B3" s="2" t="s">
        <v>2</v>
      </c>
      <c r="C3" s="2" t="s">
        <v>3</v>
      </c>
    </row>
    <row r="4" spans="1:3" ht="12.75">
      <c r="A4" s="3">
        <v>1</v>
      </c>
      <c r="B4" s="2"/>
      <c r="C4" s="2" t="s">
        <v>25</v>
      </c>
    </row>
    <row r="5" spans="1:3" ht="12.75">
      <c r="A5" s="3">
        <v>2</v>
      </c>
      <c r="B5" s="2"/>
      <c r="C5" s="2" t="s">
        <v>9</v>
      </c>
    </row>
    <row r="6" spans="1:3" ht="12.75">
      <c r="A6" s="3">
        <v>3</v>
      </c>
      <c r="B6" s="2"/>
      <c r="C6" s="2" t="s">
        <v>16</v>
      </c>
    </row>
    <row r="7" spans="1:3" ht="12.75">
      <c r="A7" s="3">
        <v>4</v>
      </c>
      <c r="B7" s="2"/>
      <c r="C7" s="2" t="s">
        <v>24</v>
      </c>
    </row>
    <row r="8" spans="1:3" ht="12.75">
      <c r="A8" s="3">
        <v>5</v>
      </c>
      <c r="B8" s="2"/>
      <c r="C8" s="2" t="s">
        <v>26</v>
      </c>
    </row>
    <row r="9" spans="1:3" ht="12.75">
      <c r="A9" s="3">
        <v>6</v>
      </c>
      <c r="B9" s="2"/>
      <c r="C9" s="2" t="s">
        <v>27</v>
      </c>
    </row>
    <row r="10" spans="1:3" ht="12.75">
      <c r="A10" s="3">
        <v>7</v>
      </c>
      <c r="B10" s="2"/>
      <c r="C10" s="2" t="s">
        <v>28</v>
      </c>
    </row>
    <row r="11" spans="1:3" ht="12.75">
      <c r="A11" s="3">
        <v>8</v>
      </c>
      <c r="B11" s="2"/>
      <c r="C11" s="2" t="s">
        <v>11</v>
      </c>
    </row>
    <row r="12" spans="1:3" ht="12.75">
      <c r="A12" s="3">
        <v>9</v>
      </c>
      <c r="B12" s="2"/>
      <c r="C12" s="2" t="s">
        <v>29</v>
      </c>
    </row>
    <row r="15" ht="12.75">
      <c r="A15" s="1" t="s">
        <v>83</v>
      </c>
    </row>
    <row r="16" ht="12.75">
      <c r="A16" s="1" t="s">
        <v>87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3" sqref="A3:C6"/>
    </sheetView>
  </sheetViews>
  <sheetFormatPr defaultColWidth="9.140625" defaultRowHeight="12.75"/>
  <cols>
    <col min="1" max="1" width="10.8515625" style="0" bestFit="1" customWidth="1"/>
    <col min="2" max="2" width="22.28125" style="0" bestFit="1" customWidth="1"/>
    <col min="3" max="3" width="28.57421875" style="0" bestFit="1" customWidth="1"/>
  </cols>
  <sheetData>
    <row r="1" ht="12.75">
      <c r="A1" t="s">
        <v>0</v>
      </c>
    </row>
    <row r="3" spans="1:3" ht="12.75">
      <c r="A3" s="2" t="s">
        <v>1</v>
      </c>
      <c r="B3" s="2" t="s">
        <v>2</v>
      </c>
      <c r="C3" s="2" t="s">
        <v>3</v>
      </c>
    </row>
    <row r="4" spans="1:3" ht="12.75">
      <c r="A4" s="3">
        <v>1</v>
      </c>
      <c r="B4" s="2" t="s">
        <v>12</v>
      </c>
      <c r="C4" s="2" t="s">
        <v>13</v>
      </c>
    </row>
    <row r="5" spans="1:3" ht="12.75">
      <c r="A5" s="3">
        <v>2</v>
      </c>
      <c r="B5" s="2" t="s">
        <v>14</v>
      </c>
      <c r="C5" s="2" t="s">
        <v>8</v>
      </c>
    </row>
    <row r="6" spans="1:3" ht="12.75">
      <c r="A6" s="3">
        <v>3</v>
      </c>
      <c r="B6" s="2" t="s">
        <v>15</v>
      </c>
      <c r="C6" s="2" t="s">
        <v>16</v>
      </c>
    </row>
    <row r="7" spans="1:3" ht="12.75">
      <c r="A7" s="3">
        <v>4</v>
      </c>
      <c r="B7" s="2" t="s">
        <v>17</v>
      </c>
      <c r="C7" s="2" t="s">
        <v>10</v>
      </c>
    </row>
    <row r="8" spans="1:3" ht="12.75">
      <c r="A8" s="3"/>
      <c r="B8" s="2" t="s">
        <v>18</v>
      </c>
      <c r="C8" s="2" t="s">
        <v>10</v>
      </c>
    </row>
    <row r="9" spans="1:3" ht="12.75">
      <c r="A9" s="3">
        <v>5</v>
      </c>
      <c r="B9" s="2" t="s">
        <v>19</v>
      </c>
      <c r="C9" s="2" t="s">
        <v>8</v>
      </c>
    </row>
    <row r="10" spans="1:3" ht="12.75">
      <c r="A10" s="3">
        <v>6</v>
      </c>
      <c r="B10" s="2" t="s">
        <v>20</v>
      </c>
      <c r="C10" s="2" t="s">
        <v>24</v>
      </c>
    </row>
    <row r="11" spans="1:3" ht="12.75">
      <c r="A11" s="3">
        <v>7</v>
      </c>
      <c r="B11" s="2" t="s">
        <v>22</v>
      </c>
      <c r="C11" s="2" t="s">
        <v>9</v>
      </c>
    </row>
    <row r="12" spans="1:3" ht="12.75">
      <c r="A12" s="3">
        <v>8</v>
      </c>
      <c r="B12" s="2" t="s">
        <v>23</v>
      </c>
      <c r="C12" s="2" t="s">
        <v>13</v>
      </c>
    </row>
    <row r="13" spans="1:3" ht="12.75">
      <c r="A13" s="3">
        <v>9</v>
      </c>
      <c r="B13" s="2" t="s">
        <v>21</v>
      </c>
      <c r="C13" s="2" t="s">
        <v>24</v>
      </c>
    </row>
    <row r="15" ht="12.75">
      <c r="A15" s="1" t="s">
        <v>83</v>
      </c>
    </row>
    <row r="16" ht="12.75">
      <c r="A16" s="1" t="s">
        <v>86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3" sqref="A3:C6"/>
    </sheetView>
  </sheetViews>
  <sheetFormatPr defaultColWidth="9.140625" defaultRowHeight="12.75"/>
  <cols>
    <col min="1" max="1" width="10.8515625" style="0" customWidth="1"/>
    <col min="2" max="2" width="20.421875" style="0" bestFit="1" customWidth="1"/>
    <col min="3" max="3" width="31.28125" style="0" bestFit="1" customWidth="1"/>
  </cols>
  <sheetData>
    <row r="1" ht="12.75">
      <c r="A1" t="s">
        <v>0</v>
      </c>
    </row>
    <row r="3" spans="1:3" ht="12.75">
      <c r="A3" s="2" t="s">
        <v>1</v>
      </c>
      <c r="B3" s="2" t="s">
        <v>2</v>
      </c>
      <c r="C3" s="2" t="s">
        <v>3</v>
      </c>
    </row>
    <row r="4" spans="1:3" ht="12.75">
      <c r="A4" s="3">
        <v>1</v>
      </c>
      <c r="B4" s="2"/>
      <c r="C4" s="2" t="s">
        <v>42</v>
      </c>
    </row>
    <row r="5" spans="1:3" ht="12.75">
      <c r="A5" s="3">
        <v>2</v>
      </c>
      <c r="B5" s="2"/>
      <c r="C5" s="2" t="s">
        <v>11</v>
      </c>
    </row>
    <row r="6" spans="1:3" ht="12.75">
      <c r="A6" s="3">
        <v>3</v>
      </c>
      <c r="B6" s="2"/>
      <c r="C6" s="2" t="s">
        <v>29</v>
      </c>
    </row>
    <row r="7" spans="1:3" ht="12.75">
      <c r="A7" s="3">
        <v>4</v>
      </c>
      <c r="B7" s="2"/>
      <c r="C7" s="2" t="s">
        <v>8</v>
      </c>
    </row>
    <row r="8" spans="1:3" ht="12.75">
      <c r="A8" s="3">
        <v>5</v>
      </c>
      <c r="B8" s="2"/>
      <c r="C8" s="2" t="s">
        <v>11</v>
      </c>
    </row>
    <row r="9" spans="1:3" ht="12.75">
      <c r="A9" s="3">
        <v>6</v>
      </c>
      <c r="B9" s="2"/>
      <c r="C9" s="2" t="s">
        <v>10</v>
      </c>
    </row>
    <row r="10" spans="1:3" ht="12.75">
      <c r="A10" s="3">
        <v>7</v>
      </c>
      <c r="B10" s="2"/>
      <c r="C10" s="2" t="s">
        <v>28</v>
      </c>
    </row>
    <row r="11" spans="1:3" ht="12.75">
      <c r="A11" s="3">
        <v>8</v>
      </c>
      <c r="B11" s="2"/>
      <c r="C11" s="2" t="s">
        <v>29</v>
      </c>
    </row>
    <row r="12" spans="1:3" ht="12.75">
      <c r="A12" s="3">
        <v>9</v>
      </c>
      <c r="B12" s="2"/>
      <c r="C12" s="2" t="s">
        <v>33</v>
      </c>
    </row>
    <row r="13" spans="1:3" ht="12.75">
      <c r="A13" s="3">
        <v>10</v>
      </c>
      <c r="B13" s="2"/>
      <c r="C13" s="2" t="s">
        <v>10</v>
      </c>
    </row>
    <row r="15" ht="12.75">
      <c r="A15" s="1" t="s">
        <v>83</v>
      </c>
    </row>
    <row r="16" ht="12.75">
      <c r="A16" s="1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10.7109375" style="0" customWidth="1"/>
    <col min="2" max="2" width="20.421875" style="0" bestFit="1" customWidth="1"/>
    <col min="3" max="3" width="31.28125" style="0" bestFit="1" customWidth="1"/>
    <col min="4" max="4" width="67.28125" style="0" bestFit="1" customWidth="1"/>
    <col min="5" max="5" width="17.28125" style="0" customWidth="1"/>
    <col min="6" max="6" width="37.7109375" style="0" customWidth="1"/>
  </cols>
  <sheetData>
    <row r="1" spans="1:4" ht="12.75">
      <c r="A1" s="23" t="s">
        <v>0</v>
      </c>
      <c r="B1" s="23"/>
      <c r="C1" s="23"/>
      <c r="D1" s="23"/>
    </row>
    <row r="3" spans="1:4" ht="12.75">
      <c r="A3" s="2" t="s">
        <v>1</v>
      </c>
      <c r="B3" s="2" t="s">
        <v>2</v>
      </c>
      <c r="C3" s="2" t="s">
        <v>3</v>
      </c>
      <c r="D3" s="20" t="s">
        <v>189</v>
      </c>
    </row>
    <row r="4" spans="1:4" ht="12.75">
      <c r="A4" s="3">
        <v>1</v>
      </c>
      <c r="B4" s="2"/>
      <c r="C4" s="2" t="s">
        <v>25</v>
      </c>
      <c r="D4" s="2" t="s">
        <v>180</v>
      </c>
    </row>
    <row r="5" spans="1:4" ht="12.75">
      <c r="A5" s="3">
        <v>1</v>
      </c>
      <c r="B5" s="2"/>
      <c r="C5" s="2" t="s">
        <v>8</v>
      </c>
      <c r="D5" s="2" t="s">
        <v>181</v>
      </c>
    </row>
    <row r="6" spans="1:4" ht="12.75">
      <c r="A6" s="3">
        <v>2</v>
      </c>
      <c r="B6" s="2"/>
      <c r="C6" s="2" t="s">
        <v>33</v>
      </c>
      <c r="D6" s="2" t="s">
        <v>182</v>
      </c>
    </row>
    <row r="7" spans="1:4" ht="12.75">
      <c r="A7" s="3">
        <v>2</v>
      </c>
      <c r="B7" s="2"/>
      <c r="C7" s="22" t="s">
        <v>44</v>
      </c>
      <c r="D7" s="2" t="s">
        <v>183</v>
      </c>
    </row>
    <row r="8" spans="1:4" ht="12.75">
      <c r="A8" s="3">
        <v>3</v>
      </c>
      <c r="B8" s="2"/>
      <c r="C8" s="2" t="s">
        <v>29</v>
      </c>
      <c r="D8" s="2" t="s">
        <v>184</v>
      </c>
    </row>
    <row r="9" spans="1:4" ht="12.75">
      <c r="A9" s="3">
        <v>3</v>
      </c>
      <c r="B9" s="2"/>
      <c r="C9" s="2" t="s">
        <v>13</v>
      </c>
      <c r="D9" s="2" t="s">
        <v>185</v>
      </c>
    </row>
    <row r="10" spans="1:4" ht="12.75">
      <c r="A10" s="3">
        <v>3</v>
      </c>
      <c r="B10" s="2"/>
      <c r="C10" s="22" t="s">
        <v>16</v>
      </c>
      <c r="D10" s="2" t="s">
        <v>186</v>
      </c>
    </row>
    <row r="11" spans="1:4" ht="12.75">
      <c r="A11" s="3">
        <v>8</v>
      </c>
      <c r="B11" s="2"/>
      <c r="C11" s="22" t="s">
        <v>9</v>
      </c>
      <c r="D11" s="20" t="s">
        <v>188</v>
      </c>
    </row>
    <row r="12" spans="1:4" ht="12.75">
      <c r="A12" s="3">
        <v>9</v>
      </c>
      <c r="B12" s="2"/>
      <c r="C12" s="22" t="s">
        <v>42</v>
      </c>
      <c r="D12" s="20" t="s">
        <v>188</v>
      </c>
    </row>
    <row r="13" spans="1:4" ht="12.75">
      <c r="A13" s="3">
        <v>10</v>
      </c>
      <c r="B13" s="2"/>
      <c r="C13" s="22" t="s">
        <v>190</v>
      </c>
      <c r="D13" s="20" t="s">
        <v>188</v>
      </c>
    </row>
    <row r="14" spans="1:4" ht="12.75">
      <c r="A14" s="3">
        <v>11</v>
      </c>
      <c r="B14" s="2"/>
      <c r="C14" s="22" t="s">
        <v>32</v>
      </c>
      <c r="D14" s="20" t="s">
        <v>188</v>
      </c>
    </row>
    <row r="15" spans="1:4" ht="12.75">
      <c r="A15" s="3">
        <v>12</v>
      </c>
      <c r="B15" s="2"/>
      <c r="C15" s="22" t="s">
        <v>43</v>
      </c>
      <c r="D15" s="20" t="s">
        <v>188</v>
      </c>
    </row>
    <row r="16" spans="1:4" ht="12.75">
      <c r="A16" s="3">
        <v>13</v>
      </c>
      <c r="B16" s="2"/>
      <c r="C16" s="22" t="s">
        <v>24</v>
      </c>
      <c r="D16" s="20" t="s">
        <v>188</v>
      </c>
    </row>
    <row r="17" spans="1:4" ht="12.75">
      <c r="A17" s="3">
        <v>14</v>
      </c>
      <c r="B17" s="2"/>
      <c r="C17" s="22" t="s">
        <v>187</v>
      </c>
      <c r="D17" s="20" t="s">
        <v>188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3" sqref="A3:C7"/>
    </sheetView>
  </sheetViews>
  <sheetFormatPr defaultColWidth="9.140625" defaultRowHeight="12.75"/>
  <cols>
    <col min="1" max="1" width="10.8515625" style="0" bestFit="1" customWidth="1"/>
    <col min="2" max="2" width="20.421875" style="0" bestFit="1" customWidth="1"/>
    <col min="3" max="3" width="30.140625" style="0" bestFit="1" customWidth="1"/>
  </cols>
  <sheetData>
    <row r="1" ht="12.75">
      <c r="A1" t="s">
        <v>0</v>
      </c>
    </row>
    <row r="3" spans="1:3" ht="12.75">
      <c r="A3" s="2" t="s">
        <v>1</v>
      </c>
      <c r="B3" s="2" t="s">
        <v>2</v>
      </c>
      <c r="C3" s="2" t="s">
        <v>3</v>
      </c>
    </row>
    <row r="4" spans="1:3" ht="12.75">
      <c r="A4" s="3">
        <v>1</v>
      </c>
      <c r="B4" s="2"/>
      <c r="C4" s="2" t="s">
        <v>9</v>
      </c>
    </row>
    <row r="5" spans="1:3" ht="12.75">
      <c r="A5" s="3">
        <v>2</v>
      </c>
      <c r="B5" s="2"/>
      <c r="C5" s="2" t="s">
        <v>10</v>
      </c>
    </row>
    <row r="6" spans="1:3" ht="12.75">
      <c r="A6" s="3">
        <v>3</v>
      </c>
      <c r="B6" s="2"/>
      <c r="C6" s="2" t="s">
        <v>11</v>
      </c>
    </row>
    <row r="7" spans="1:3" ht="12.75">
      <c r="A7" s="17">
        <v>3</v>
      </c>
      <c r="B7" s="2"/>
      <c r="C7" s="21" t="s">
        <v>52</v>
      </c>
    </row>
    <row r="9" ht="12.75">
      <c r="A9" s="1" t="s">
        <v>83</v>
      </c>
    </row>
    <row r="10" ht="12.75">
      <c r="A10" s="1" t="s">
        <v>84</v>
      </c>
    </row>
  </sheetData>
  <sheetProtection/>
  <printOptions/>
  <pageMargins left="0.75" right="0.75" top="1" bottom="1" header="0.5" footer="0.5"/>
  <pageSetup horizontalDpi="360" verticalDpi="36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:D20"/>
    </sheetView>
  </sheetViews>
  <sheetFormatPr defaultColWidth="9.140625" defaultRowHeight="12.75"/>
  <cols>
    <col min="1" max="1" width="10.421875" style="0" customWidth="1"/>
    <col min="2" max="2" width="20.421875" style="0" bestFit="1" customWidth="1"/>
    <col min="3" max="3" width="31.7109375" style="0" bestFit="1" customWidth="1"/>
  </cols>
  <sheetData>
    <row r="1" spans="1:5" ht="13.5" thickBot="1">
      <c r="A1" s="4" t="s">
        <v>0</v>
      </c>
      <c r="B1" s="5"/>
      <c r="C1" s="5"/>
      <c r="D1" s="5"/>
      <c r="E1" s="6"/>
    </row>
    <row r="3" spans="1:4" ht="12.75">
      <c r="A3" s="2" t="s">
        <v>1</v>
      </c>
      <c r="B3" s="2" t="s">
        <v>2</v>
      </c>
      <c r="C3" s="2" t="s">
        <v>3</v>
      </c>
      <c r="D3" s="2" t="s">
        <v>75</v>
      </c>
    </row>
    <row r="4" spans="1:4" ht="12.75">
      <c r="A4" s="3">
        <v>1</v>
      </c>
      <c r="B4" s="2"/>
      <c r="C4" s="2" t="s">
        <v>43</v>
      </c>
      <c r="D4" s="3">
        <v>200</v>
      </c>
    </row>
    <row r="5" spans="1:4" ht="12.75">
      <c r="A5" s="3">
        <v>2</v>
      </c>
      <c r="B5" s="2"/>
      <c r="C5" s="2" t="s">
        <v>9</v>
      </c>
      <c r="D5" s="3">
        <v>195</v>
      </c>
    </row>
    <row r="6" spans="1:4" ht="12.75">
      <c r="A6" s="3">
        <v>3</v>
      </c>
      <c r="B6" s="2"/>
      <c r="C6" s="2" t="s">
        <v>8</v>
      </c>
      <c r="D6" s="3">
        <v>190</v>
      </c>
    </row>
    <row r="7" spans="1:4" ht="12.75">
      <c r="A7" s="3">
        <v>4</v>
      </c>
      <c r="B7" s="2"/>
      <c r="C7" s="2" t="s">
        <v>78</v>
      </c>
      <c r="D7" s="3">
        <v>185</v>
      </c>
    </row>
    <row r="8" spans="1:4" ht="12.75">
      <c r="A8" s="3">
        <v>5</v>
      </c>
      <c r="B8" s="2"/>
      <c r="C8" s="2" t="s">
        <v>27</v>
      </c>
      <c r="D8" s="3">
        <v>182</v>
      </c>
    </row>
    <row r="9" spans="1:4" ht="12.75">
      <c r="A9" s="3">
        <v>6</v>
      </c>
      <c r="B9" s="2"/>
      <c r="C9" s="2" t="s">
        <v>10</v>
      </c>
      <c r="D9" s="3">
        <v>180</v>
      </c>
    </row>
    <row r="10" spans="1:4" ht="12.75">
      <c r="A10" s="3">
        <v>7</v>
      </c>
      <c r="B10" s="2"/>
      <c r="C10" s="2" t="s">
        <v>45</v>
      </c>
      <c r="D10" s="3">
        <v>165</v>
      </c>
    </row>
    <row r="11" spans="1:4" ht="12.75">
      <c r="A11" s="3">
        <v>8</v>
      </c>
      <c r="B11" s="2"/>
      <c r="C11" s="2" t="s">
        <v>33</v>
      </c>
      <c r="D11" s="3">
        <v>160</v>
      </c>
    </row>
    <row r="12" spans="1:4" ht="12.75">
      <c r="A12" s="3">
        <v>9</v>
      </c>
      <c r="B12" s="2"/>
      <c r="C12" s="2" t="s">
        <v>32</v>
      </c>
      <c r="D12" s="3">
        <v>157</v>
      </c>
    </row>
    <row r="13" spans="1:4" ht="12.75">
      <c r="A13" s="3">
        <v>10</v>
      </c>
      <c r="B13" s="2"/>
      <c r="C13" s="2" t="s">
        <v>76</v>
      </c>
      <c r="D13" s="3">
        <v>147</v>
      </c>
    </row>
    <row r="14" spans="1:4" ht="12.75">
      <c r="A14" s="3">
        <v>11</v>
      </c>
      <c r="B14" s="2"/>
      <c r="C14" s="2" t="s">
        <v>7</v>
      </c>
      <c r="D14" s="3">
        <v>145</v>
      </c>
    </row>
    <row r="15" spans="1:4" ht="12.75">
      <c r="A15" s="3">
        <v>12</v>
      </c>
      <c r="B15" s="2"/>
      <c r="C15" s="2" t="s">
        <v>30</v>
      </c>
      <c r="D15" s="3">
        <v>140</v>
      </c>
    </row>
    <row r="16" spans="1:4" ht="12.75">
      <c r="A16" s="3">
        <v>13</v>
      </c>
      <c r="B16" s="2"/>
      <c r="C16" s="2" t="s">
        <v>26</v>
      </c>
      <c r="D16" s="3">
        <v>115</v>
      </c>
    </row>
    <row r="17" spans="1:4" ht="12.75">
      <c r="A17" s="3">
        <v>14</v>
      </c>
      <c r="B17" s="2"/>
      <c r="C17" s="2" t="s">
        <v>77</v>
      </c>
      <c r="D17" s="3">
        <v>112</v>
      </c>
    </row>
    <row r="18" spans="1:4" ht="12.75">
      <c r="A18" s="3">
        <v>15</v>
      </c>
      <c r="B18" s="2"/>
      <c r="C18" s="2" t="s">
        <v>28</v>
      </c>
      <c r="D18" s="3">
        <v>102</v>
      </c>
    </row>
    <row r="19" spans="1:4" ht="12.75">
      <c r="A19" s="3">
        <v>16</v>
      </c>
      <c r="B19" s="2"/>
      <c r="C19" s="2" t="s">
        <v>59</v>
      </c>
      <c r="D19" s="3">
        <v>100</v>
      </c>
    </row>
    <row r="20" spans="1:4" ht="12.75">
      <c r="A20" s="3">
        <v>17</v>
      </c>
      <c r="B20" s="2"/>
      <c r="C20" s="2" t="s">
        <v>49</v>
      </c>
      <c r="D20" s="3">
        <v>95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3" sqref="A3:C26"/>
    </sheetView>
  </sheetViews>
  <sheetFormatPr defaultColWidth="9.140625" defaultRowHeight="12.75"/>
  <cols>
    <col min="1" max="1" width="10.8515625" style="0" bestFit="1" customWidth="1"/>
    <col min="2" max="2" width="20.421875" style="0" bestFit="1" customWidth="1"/>
    <col min="3" max="3" width="31.7109375" style="0" bestFit="1" customWidth="1"/>
  </cols>
  <sheetData>
    <row r="1" spans="1:5" ht="13.5" thickBot="1">
      <c r="A1" s="4" t="s">
        <v>0</v>
      </c>
      <c r="B1" s="5"/>
      <c r="C1" s="5"/>
      <c r="D1" s="5"/>
      <c r="E1" s="6"/>
    </row>
    <row r="3" spans="1:3" ht="12.75">
      <c r="A3" s="2" t="s">
        <v>1</v>
      </c>
      <c r="B3" s="2" t="s">
        <v>2</v>
      </c>
      <c r="C3" s="2" t="s">
        <v>3</v>
      </c>
    </row>
    <row r="4" spans="1:3" ht="12.75">
      <c r="A4" s="3">
        <v>1</v>
      </c>
      <c r="B4" s="2"/>
      <c r="C4" s="2" t="s">
        <v>8</v>
      </c>
    </row>
    <row r="5" spans="1:3" ht="12.75">
      <c r="A5" s="3">
        <v>1</v>
      </c>
      <c r="B5" s="2"/>
      <c r="C5" s="2" t="s">
        <v>9</v>
      </c>
    </row>
    <row r="6" spans="1:3" ht="12.75">
      <c r="A6" s="3">
        <v>1</v>
      </c>
      <c r="B6" s="2"/>
      <c r="C6" s="2" t="s">
        <v>43</v>
      </c>
    </row>
    <row r="7" spans="1:3" ht="12.75">
      <c r="A7" s="3">
        <v>1</v>
      </c>
      <c r="B7" s="2"/>
      <c r="C7" s="2" t="s">
        <v>26</v>
      </c>
    </row>
    <row r="8" spans="1:3" ht="12.75">
      <c r="A8" s="3">
        <v>1</v>
      </c>
      <c r="B8" s="2"/>
      <c r="C8" s="2" t="s">
        <v>32</v>
      </c>
    </row>
    <row r="9" spans="1:3" ht="12.75">
      <c r="A9" s="3">
        <v>1</v>
      </c>
      <c r="B9" s="2"/>
      <c r="C9" s="2" t="s">
        <v>52</v>
      </c>
    </row>
    <row r="10" spans="1:3" ht="12.75">
      <c r="A10" s="3">
        <v>1</v>
      </c>
      <c r="B10" s="2"/>
      <c r="C10" s="2" t="s">
        <v>29</v>
      </c>
    </row>
    <row r="11" spans="1:3" ht="12.75">
      <c r="A11" s="3">
        <v>1</v>
      </c>
      <c r="B11" s="2"/>
      <c r="C11" s="2" t="s">
        <v>53</v>
      </c>
    </row>
    <row r="12" spans="1:3" ht="12.75">
      <c r="A12" s="3">
        <v>2</v>
      </c>
      <c r="B12" s="2"/>
      <c r="C12" s="2" t="s">
        <v>47</v>
      </c>
    </row>
    <row r="13" spans="1:3" ht="12.75">
      <c r="A13" s="3">
        <v>2</v>
      </c>
      <c r="B13" s="2"/>
      <c r="C13" s="2" t="s">
        <v>16</v>
      </c>
    </row>
    <row r="14" spans="1:3" ht="12.75">
      <c r="A14" s="3">
        <v>2</v>
      </c>
      <c r="B14" s="2"/>
      <c r="C14" s="2" t="s">
        <v>33</v>
      </c>
    </row>
    <row r="15" spans="1:3" ht="12.75">
      <c r="A15" s="3">
        <v>2</v>
      </c>
      <c r="B15" s="2"/>
      <c r="C15" s="2" t="s">
        <v>44</v>
      </c>
    </row>
    <row r="16" spans="1:3" ht="12.75">
      <c r="A16" s="3">
        <v>2</v>
      </c>
      <c r="B16" s="2"/>
      <c r="C16" s="2" t="s">
        <v>45</v>
      </c>
    </row>
    <row r="17" spans="1:3" ht="12.75">
      <c r="A17" s="3">
        <v>2</v>
      </c>
      <c r="B17" s="2"/>
      <c r="C17" s="2" t="s">
        <v>27</v>
      </c>
    </row>
    <row r="18" spans="1:3" ht="12.75">
      <c r="A18" s="3">
        <v>2</v>
      </c>
      <c r="B18" s="2"/>
      <c r="C18" s="2" t="s">
        <v>10</v>
      </c>
    </row>
    <row r="19" spans="1:3" ht="12.75">
      <c r="A19" s="3">
        <v>2</v>
      </c>
      <c r="B19" s="2"/>
      <c r="C19" s="2" t="s">
        <v>46</v>
      </c>
    </row>
    <row r="20" spans="1:3" ht="12.75">
      <c r="A20" s="3">
        <v>3</v>
      </c>
      <c r="B20" s="2"/>
      <c r="C20" s="2" t="s">
        <v>13</v>
      </c>
    </row>
    <row r="21" spans="1:3" ht="12.75">
      <c r="A21" s="3">
        <v>3</v>
      </c>
      <c r="B21" s="2"/>
      <c r="C21" s="2" t="s">
        <v>48</v>
      </c>
    </row>
    <row r="22" spans="1:3" ht="12.75">
      <c r="A22" s="3">
        <v>3</v>
      </c>
      <c r="B22" s="2"/>
      <c r="C22" s="2" t="s">
        <v>28</v>
      </c>
    </row>
    <row r="23" spans="1:3" ht="12.75">
      <c r="A23" s="3">
        <v>3</v>
      </c>
      <c r="B23" s="2"/>
      <c r="C23" s="2" t="s">
        <v>49</v>
      </c>
    </row>
    <row r="24" spans="1:3" ht="12.75">
      <c r="A24" s="3">
        <v>3</v>
      </c>
      <c r="B24" s="2"/>
      <c r="C24" s="2" t="s">
        <v>51</v>
      </c>
    </row>
    <row r="25" spans="1:3" ht="12.75">
      <c r="A25" s="3">
        <v>3</v>
      </c>
      <c r="B25" s="2"/>
      <c r="C25" s="2" t="s">
        <v>50</v>
      </c>
    </row>
    <row r="26" spans="1:3" ht="12.75">
      <c r="A26" s="3">
        <v>3</v>
      </c>
      <c r="B26" s="2"/>
      <c r="C26" s="2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K6" sqref="K6"/>
    </sheetView>
  </sheetViews>
  <sheetFormatPr defaultColWidth="9.140625" defaultRowHeight="12.75"/>
  <cols>
    <col min="1" max="1" width="13.421875" style="0" bestFit="1" customWidth="1"/>
    <col min="2" max="2" width="14.57421875" style="24" customWidth="1"/>
    <col min="3" max="3" width="14.8515625" style="0" customWidth="1"/>
    <col min="4" max="4" width="14.7109375" style="0" bestFit="1" customWidth="1"/>
    <col min="6" max="6" width="25.57421875" style="0" bestFit="1" customWidth="1"/>
    <col min="9" max="9" width="9.28125" style="0" bestFit="1" customWidth="1"/>
  </cols>
  <sheetData>
    <row r="1" spans="1:6" ht="49.5" customHeight="1">
      <c r="A1" t="s">
        <v>191</v>
      </c>
      <c r="B1" s="25" t="s">
        <v>192</v>
      </c>
      <c r="C1" t="s">
        <v>193</v>
      </c>
      <c r="D1" t="s">
        <v>194</v>
      </c>
      <c r="F1" s="28" t="s">
        <v>199</v>
      </c>
    </row>
    <row r="2" spans="1:8" ht="12.75">
      <c r="A2" s="24">
        <v>1</v>
      </c>
      <c r="B2" s="24">
        <v>10</v>
      </c>
      <c r="C2" s="24">
        <v>8</v>
      </c>
      <c r="D2" s="24">
        <v>43</v>
      </c>
      <c r="F2" t="s">
        <v>196</v>
      </c>
      <c r="H2" s="24">
        <v>14</v>
      </c>
    </row>
    <row r="3" spans="1:9" ht="12.75">
      <c r="A3" s="24">
        <v>2</v>
      </c>
      <c r="B3" s="24">
        <v>12</v>
      </c>
      <c r="C3" s="24">
        <v>14</v>
      </c>
      <c r="D3" s="24">
        <v>31</v>
      </c>
      <c r="F3" s="27" t="s">
        <v>197</v>
      </c>
      <c r="H3" s="24">
        <f>COUNTIF(B2:B36,"&lt;=5")</f>
        <v>8</v>
      </c>
      <c r="I3" s="29">
        <f>H3/35</f>
        <v>0.22857142857142856</v>
      </c>
    </row>
    <row r="4" spans="1:9" ht="12.75">
      <c r="A4" s="24">
        <v>3</v>
      </c>
      <c r="B4" s="24">
        <v>1</v>
      </c>
      <c r="C4" s="24">
        <v>2</v>
      </c>
      <c r="D4" s="24">
        <v>4</v>
      </c>
      <c r="F4" s="27" t="s">
        <v>201</v>
      </c>
      <c r="H4" s="24">
        <f>COUNTIF(B2:B36,"&lt;=10")-H3</f>
        <v>16</v>
      </c>
      <c r="I4" s="29">
        <f>H4/35</f>
        <v>0.45714285714285713</v>
      </c>
    </row>
    <row r="5" spans="1:9" ht="12.75">
      <c r="A5" s="24">
        <v>4</v>
      </c>
      <c r="B5" s="24">
        <v>7</v>
      </c>
      <c r="C5" s="24">
        <v>6</v>
      </c>
      <c r="D5" s="24">
        <v>18</v>
      </c>
      <c r="F5" s="27" t="s">
        <v>198</v>
      </c>
      <c r="H5" s="24">
        <f>COUNTIF(B2:B36,"&gt;10")</f>
        <v>11</v>
      </c>
      <c r="I5" s="29">
        <f>H5/35</f>
        <v>0.3142857142857143</v>
      </c>
    </row>
    <row r="6" spans="1:9" ht="12.75">
      <c r="A6" s="24">
        <v>5</v>
      </c>
      <c r="B6" s="24">
        <v>7</v>
      </c>
      <c r="C6" s="24">
        <v>8</v>
      </c>
      <c r="D6" s="24">
        <v>20</v>
      </c>
      <c r="H6" s="24"/>
      <c r="I6" s="29">
        <f>SUM(I3:I5)</f>
        <v>1</v>
      </c>
    </row>
    <row r="7" spans="1:9" ht="12.75">
      <c r="A7" s="24">
        <v>6</v>
      </c>
      <c r="B7" s="24">
        <v>4</v>
      </c>
      <c r="C7" s="24">
        <v>2</v>
      </c>
      <c r="D7" s="24">
        <v>3</v>
      </c>
      <c r="H7" s="24"/>
      <c r="I7" s="29"/>
    </row>
    <row r="8" spans="1:9" ht="12.75">
      <c r="A8" s="24">
        <v>7</v>
      </c>
      <c r="B8" s="24">
        <v>5</v>
      </c>
      <c r="C8" s="24">
        <v>4</v>
      </c>
      <c r="D8" s="24">
        <v>14</v>
      </c>
      <c r="F8" s="28" t="s">
        <v>200</v>
      </c>
      <c r="H8" s="24"/>
      <c r="I8" s="29"/>
    </row>
    <row r="9" spans="1:9" ht="12.75">
      <c r="A9" s="24">
        <v>8</v>
      </c>
      <c r="B9" s="24">
        <v>13</v>
      </c>
      <c r="C9" s="24">
        <v>14</v>
      </c>
      <c r="D9" s="24">
        <v>47</v>
      </c>
      <c r="F9" s="27" t="s">
        <v>202</v>
      </c>
      <c r="H9" s="24">
        <f>COUNTIF(C2:C36,"&lt;=5")</f>
        <v>11</v>
      </c>
      <c r="I9" s="29">
        <f>H9/35</f>
        <v>0.3142857142857143</v>
      </c>
    </row>
    <row r="10" spans="1:9" ht="12.75">
      <c r="A10" s="24">
        <v>9</v>
      </c>
      <c r="B10" s="24">
        <v>10</v>
      </c>
      <c r="C10" s="24">
        <v>10</v>
      </c>
      <c r="D10" s="24">
        <v>28</v>
      </c>
      <c r="F10" s="27" t="s">
        <v>203</v>
      </c>
      <c r="H10" s="24">
        <f>COUNTIF(C2:C36,"&lt;11")-H9</f>
        <v>14</v>
      </c>
      <c r="I10" s="29">
        <f>H10/35</f>
        <v>0.4</v>
      </c>
    </row>
    <row r="11" spans="1:9" ht="12.75">
      <c r="A11" s="24">
        <v>10</v>
      </c>
      <c r="B11" s="24">
        <v>14</v>
      </c>
      <c r="C11" s="24">
        <v>13</v>
      </c>
      <c r="D11" s="24">
        <v>66</v>
      </c>
      <c r="F11" s="27" t="s">
        <v>204</v>
      </c>
      <c r="H11" s="24">
        <f>COUNTIF(C2:C36,"&gt;10")</f>
        <v>10</v>
      </c>
      <c r="I11" s="29">
        <f>H11/35</f>
        <v>0.2857142857142857</v>
      </c>
    </row>
    <row r="12" spans="1:9" ht="12.75">
      <c r="A12" s="24">
        <v>11</v>
      </c>
      <c r="B12" s="24">
        <v>5</v>
      </c>
      <c r="C12" s="24">
        <v>4</v>
      </c>
      <c r="D12" s="24">
        <v>5</v>
      </c>
      <c r="H12" s="24"/>
      <c r="I12" s="29">
        <f>SUM(I9:I11)</f>
        <v>1</v>
      </c>
    </row>
    <row r="13" spans="1:9" ht="12.75">
      <c r="A13" s="24">
        <v>12</v>
      </c>
      <c r="B13" s="24">
        <v>4</v>
      </c>
      <c r="C13" s="24">
        <v>4</v>
      </c>
      <c r="D13" s="24">
        <v>8</v>
      </c>
      <c r="H13" s="24"/>
      <c r="I13" s="29"/>
    </row>
    <row r="14" spans="1:9" ht="12.75">
      <c r="A14" s="24">
        <v>13</v>
      </c>
      <c r="B14" s="24">
        <v>14</v>
      </c>
      <c r="C14" s="24">
        <v>13</v>
      </c>
      <c r="D14" s="24">
        <v>63</v>
      </c>
      <c r="F14" s="28" t="s">
        <v>205</v>
      </c>
      <c r="H14" s="24"/>
      <c r="I14" s="29"/>
    </row>
    <row r="15" spans="1:9" ht="12.75">
      <c r="A15" s="24">
        <v>14</v>
      </c>
      <c r="B15" s="24">
        <v>7</v>
      </c>
      <c r="C15" s="24">
        <v>7</v>
      </c>
      <c r="D15" s="24">
        <v>48</v>
      </c>
      <c r="F15" s="27" t="s">
        <v>206</v>
      </c>
      <c r="H15" s="24">
        <f>COUNTIF(D2:D36,"&lt;=5")</f>
        <v>4</v>
      </c>
      <c r="I15" s="29">
        <f>H15/35</f>
        <v>0.11428571428571428</v>
      </c>
    </row>
    <row r="16" spans="1:9" ht="12.75">
      <c r="A16" s="24">
        <v>15</v>
      </c>
      <c r="B16" s="24">
        <v>11</v>
      </c>
      <c r="C16" s="24">
        <v>7</v>
      </c>
      <c r="D16" s="24">
        <v>30</v>
      </c>
      <c r="F16" s="27" t="s">
        <v>207</v>
      </c>
      <c r="H16" s="24">
        <f>COUNTIF(D2:D36,"&lt;=10")-H15</f>
        <v>7</v>
      </c>
      <c r="I16" s="29">
        <f>H16/35</f>
        <v>0.2</v>
      </c>
    </row>
    <row r="17" spans="1:9" ht="12.75">
      <c r="A17" s="24">
        <v>16</v>
      </c>
      <c r="B17" s="24">
        <v>9</v>
      </c>
      <c r="C17" s="24">
        <v>14</v>
      </c>
      <c r="D17" s="24">
        <v>41</v>
      </c>
      <c r="F17" s="27" t="s">
        <v>208</v>
      </c>
      <c r="H17" s="24">
        <f>COUNTIF(D2:D36,"&gt;10")</f>
        <v>24</v>
      </c>
      <c r="I17" s="29">
        <f>H17/35</f>
        <v>0.6857142857142857</v>
      </c>
    </row>
    <row r="18" spans="1:9" ht="12.75">
      <c r="A18" s="24">
        <v>17</v>
      </c>
      <c r="B18" s="24">
        <v>6</v>
      </c>
      <c r="C18" s="24">
        <v>7</v>
      </c>
      <c r="D18" s="24">
        <v>14</v>
      </c>
      <c r="H18" s="24"/>
      <c r="I18" s="29">
        <f>SUM(I15:I17)</f>
        <v>1</v>
      </c>
    </row>
    <row r="19" spans="1:8" ht="12.75">
      <c r="A19" s="24">
        <v>18</v>
      </c>
      <c r="B19" s="24">
        <v>10</v>
      </c>
      <c r="C19" s="24">
        <v>10</v>
      </c>
      <c r="D19" s="24">
        <v>26</v>
      </c>
      <c r="H19" s="24"/>
    </row>
    <row r="20" spans="1:4" ht="12.75">
      <c r="A20" s="24">
        <v>19</v>
      </c>
      <c r="B20" s="24">
        <v>13</v>
      </c>
      <c r="C20" s="24">
        <v>14</v>
      </c>
      <c r="D20" s="24">
        <v>60</v>
      </c>
    </row>
    <row r="21" spans="1:4" ht="12.75">
      <c r="A21" s="24">
        <v>20</v>
      </c>
      <c r="B21" s="24">
        <v>14</v>
      </c>
      <c r="C21" s="24">
        <v>7</v>
      </c>
      <c r="D21" s="24">
        <v>39</v>
      </c>
    </row>
    <row r="22" spans="1:4" ht="12.75">
      <c r="A22" s="24">
        <v>21</v>
      </c>
      <c r="B22" s="24">
        <v>5</v>
      </c>
      <c r="C22" s="24">
        <v>7</v>
      </c>
      <c r="D22" s="24">
        <v>10</v>
      </c>
    </row>
    <row r="23" spans="1:4" ht="12.75">
      <c r="A23" s="24">
        <v>22</v>
      </c>
      <c r="B23" s="24">
        <v>2</v>
      </c>
      <c r="C23" s="24">
        <v>2</v>
      </c>
      <c r="D23" s="24">
        <v>2</v>
      </c>
    </row>
    <row r="24" spans="1:4" ht="12.75">
      <c r="A24" s="24">
        <v>23</v>
      </c>
      <c r="B24" s="24">
        <v>14</v>
      </c>
      <c r="C24" s="24">
        <v>21</v>
      </c>
      <c r="D24" s="24">
        <v>70</v>
      </c>
    </row>
    <row r="25" spans="1:4" ht="12.75">
      <c r="A25" s="24">
        <v>24</v>
      </c>
      <c r="B25" s="24">
        <v>6</v>
      </c>
      <c r="C25" s="24">
        <v>4</v>
      </c>
      <c r="D25" s="24">
        <v>8</v>
      </c>
    </row>
    <row r="26" spans="1:4" ht="12.75">
      <c r="A26" s="24">
        <v>25</v>
      </c>
      <c r="B26" s="24">
        <v>8</v>
      </c>
      <c r="C26" s="24">
        <v>8</v>
      </c>
      <c r="D26" s="24">
        <v>33</v>
      </c>
    </row>
    <row r="27" spans="1:4" ht="12.75">
      <c r="A27" s="24">
        <v>26</v>
      </c>
      <c r="B27" s="24">
        <v>5</v>
      </c>
      <c r="C27" s="24">
        <v>5</v>
      </c>
      <c r="D27" s="24">
        <v>10</v>
      </c>
    </row>
    <row r="28" spans="1:4" ht="12.75">
      <c r="A28" s="24">
        <v>27</v>
      </c>
      <c r="B28" s="24">
        <v>12</v>
      </c>
      <c r="C28" s="24">
        <v>12</v>
      </c>
      <c r="D28" s="24">
        <v>32</v>
      </c>
    </row>
    <row r="29" spans="1:4" ht="12.75">
      <c r="A29" s="24">
        <v>28</v>
      </c>
      <c r="B29" s="24">
        <v>10</v>
      </c>
      <c r="C29" s="24">
        <v>9</v>
      </c>
      <c r="D29" s="24">
        <v>26</v>
      </c>
    </row>
    <row r="30" spans="1:4" ht="12.75">
      <c r="A30" s="24">
        <v>29</v>
      </c>
      <c r="B30" s="24">
        <v>7</v>
      </c>
      <c r="C30" s="24">
        <v>4</v>
      </c>
      <c r="D30" s="24">
        <v>9</v>
      </c>
    </row>
    <row r="31" spans="1:4" ht="12.75">
      <c r="A31" s="24">
        <v>30</v>
      </c>
      <c r="B31" s="24">
        <v>14</v>
      </c>
      <c r="C31" s="24">
        <v>12</v>
      </c>
      <c r="D31" s="24">
        <v>14</v>
      </c>
    </row>
    <row r="32" spans="1:4" ht="12.75">
      <c r="A32" s="24">
        <v>31</v>
      </c>
      <c r="B32" s="24">
        <v>10</v>
      </c>
      <c r="C32" s="24">
        <v>7</v>
      </c>
      <c r="D32" s="24">
        <v>10</v>
      </c>
    </row>
    <row r="33" spans="1:4" ht="12.75">
      <c r="A33" s="24">
        <v>32</v>
      </c>
      <c r="B33" s="24">
        <v>7</v>
      </c>
      <c r="C33" s="24">
        <v>3</v>
      </c>
      <c r="D33" s="24">
        <v>6</v>
      </c>
    </row>
    <row r="34" spans="1:4" ht="12.75">
      <c r="A34" s="24">
        <v>33</v>
      </c>
      <c r="B34" s="24">
        <v>14</v>
      </c>
      <c r="C34" s="24">
        <v>17</v>
      </c>
      <c r="D34" s="24">
        <v>58</v>
      </c>
    </row>
    <row r="35" spans="1:4" ht="12.75">
      <c r="A35" s="24">
        <v>34</v>
      </c>
      <c r="B35" s="24">
        <v>9</v>
      </c>
      <c r="C35" s="24">
        <v>10</v>
      </c>
      <c r="D35" s="24">
        <v>23</v>
      </c>
    </row>
    <row r="36" spans="1:4" ht="12.75">
      <c r="A36" s="24">
        <v>35</v>
      </c>
      <c r="B36" s="24">
        <v>10</v>
      </c>
      <c r="C36" s="24">
        <v>5</v>
      </c>
      <c r="D36" s="24">
        <v>45</v>
      </c>
    </row>
    <row r="37" spans="1:4" ht="12.75">
      <c r="A37" s="26" t="s">
        <v>195</v>
      </c>
      <c r="B37" s="26"/>
      <c r="C37" s="26">
        <f>SUM(C2:C36)</f>
        <v>294</v>
      </c>
      <c r="D37" s="26">
        <f>SUM(D2:D36)</f>
        <v>964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11.00390625" style="0" customWidth="1"/>
    <col min="2" max="2" width="20.421875" style="0" bestFit="1" customWidth="1"/>
    <col min="3" max="3" width="26.421875" style="0" bestFit="1" customWidth="1"/>
  </cols>
  <sheetData>
    <row r="1" ht="12.75">
      <c r="A1" t="s">
        <v>0</v>
      </c>
    </row>
    <row r="3" spans="1:4" ht="12.75">
      <c r="A3" s="2" t="s">
        <v>1</v>
      </c>
      <c r="B3" s="2" t="s">
        <v>2</v>
      </c>
      <c r="C3" s="2" t="s">
        <v>3</v>
      </c>
      <c r="D3" s="2"/>
    </row>
    <row r="4" spans="1:4" ht="12.75">
      <c r="A4" s="3">
        <v>1</v>
      </c>
      <c r="B4" s="2"/>
      <c r="C4" s="2" t="s">
        <v>11</v>
      </c>
      <c r="D4" s="2"/>
    </row>
    <row r="5" spans="1:4" ht="12.75">
      <c r="A5" s="3">
        <v>2</v>
      </c>
      <c r="B5" s="2"/>
      <c r="C5" s="2" t="s">
        <v>16</v>
      </c>
      <c r="D5" s="2"/>
    </row>
    <row r="6" spans="1:4" ht="12.75">
      <c r="A6" s="3">
        <v>3</v>
      </c>
      <c r="B6" s="2"/>
      <c r="C6" s="2" t="s">
        <v>13</v>
      </c>
      <c r="D6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3" sqref="A3:C6"/>
    </sheetView>
  </sheetViews>
  <sheetFormatPr defaultColWidth="9.140625" defaultRowHeight="12.75"/>
  <cols>
    <col min="1" max="1" width="10.8515625" style="0" bestFit="1" customWidth="1"/>
    <col min="2" max="2" width="20.421875" style="0" bestFit="1" customWidth="1"/>
    <col min="3" max="3" width="25.140625" style="0" bestFit="1" customWidth="1"/>
  </cols>
  <sheetData>
    <row r="1" ht="12.75">
      <c r="A1" t="s">
        <v>0</v>
      </c>
    </row>
    <row r="3" spans="1:3" ht="12.75">
      <c r="A3" s="2" t="s">
        <v>1</v>
      </c>
      <c r="B3" s="2" t="s">
        <v>2</v>
      </c>
      <c r="C3" s="2" t="s">
        <v>3</v>
      </c>
    </row>
    <row r="4" spans="1:3" ht="12.75">
      <c r="A4" s="3">
        <v>1</v>
      </c>
      <c r="B4" s="2" t="s">
        <v>4</v>
      </c>
      <c r="C4" s="2" t="s">
        <v>8</v>
      </c>
    </row>
    <row r="5" spans="1:3" ht="12.75">
      <c r="A5" s="3">
        <v>2</v>
      </c>
      <c r="B5" s="2" t="s">
        <v>5</v>
      </c>
      <c r="C5" s="2" t="s">
        <v>8</v>
      </c>
    </row>
    <row r="6" spans="1:3" ht="12.75">
      <c r="A6" s="3">
        <v>3</v>
      </c>
      <c r="B6" s="2" t="s">
        <v>6</v>
      </c>
      <c r="C6" s="2" t="s">
        <v>7</v>
      </c>
    </row>
    <row r="9" ht="12.75">
      <c r="A9" s="1" t="s">
        <v>83</v>
      </c>
    </row>
    <row r="10" ht="12.75">
      <c r="A10" s="1" t="s">
        <v>89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A3" sqref="A3:C9"/>
    </sheetView>
  </sheetViews>
  <sheetFormatPr defaultColWidth="9.140625" defaultRowHeight="12.75"/>
  <cols>
    <col min="1" max="1" width="10.8515625" style="0" bestFit="1" customWidth="1"/>
    <col min="2" max="2" width="20.421875" style="0" bestFit="1" customWidth="1"/>
    <col min="3" max="3" width="30.421875" style="0" bestFit="1" customWidth="1"/>
  </cols>
  <sheetData>
    <row r="1" ht="12.75">
      <c r="A1" t="s">
        <v>0</v>
      </c>
    </row>
    <row r="3" spans="1:4" ht="12.75">
      <c r="A3" s="2" t="s">
        <v>1</v>
      </c>
      <c r="B3" s="2" t="s">
        <v>2</v>
      </c>
      <c r="C3" s="2" t="s">
        <v>3</v>
      </c>
      <c r="D3" s="11" t="s">
        <v>122</v>
      </c>
    </row>
    <row r="4" spans="1:4" ht="12.75">
      <c r="A4" s="3">
        <v>1</v>
      </c>
      <c r="B4" s="2" t="s">
        <v>63</v>
      </c>
      <c r="C4" s="2" t="s">
        <v>7</v>
      </c>
      <c r="D4" s="3">
        <v>92</v>
      </c>
    </row>
    <row r="5" spans="1:4" ht="12.75">
      <c r="A5" s="3">
        <v>1</v>
      </c>
      <c r="B5" s="2" t="s">
        <v>64</v>
      </c>
      <c r="C5" s="2" t="s">
        <v>45</v>
      </c>
      <c r="D5" s="3">
        <v>92</v>
      </c>
    </row>
    <row r="6" spans="1:4" ht="12.75">
      <c r="A6" s="3">
        <v>2</v>
      </c>
      <c r="B6" s="2" t="s">
        <v>65</v>
      </c>
      <c r="C6" s="2" t="s">
        <v>8</v>
      </c>
      <c r="D6" s="3">
        <v>85</v>
      </c>
    </row>
    <row r="7" spans="1:4" ht="12.75">
      <c r="A7" s="3">
        <v>2</v>
      </c>
      <c r="B7" s="2" t="s">
        <v>66</v>
      </c>
      <c r="C7" s="2" t="s">
        <v>67</v>
      </c>
      <c r="D7" s="3">
        <v>85</v>
      </c>
    </row>
    <row r="8" spans="1:4" ht="12.75">
      <c r="A8" s="3">
        <v>3</v>
      </c>
      <c r="B8" s="2" t="s">
        <v>68</v>
      </c>
      <c r="C8" s="2" t="s">
        <v>27</v>
      </c>
      <c r="D8" s="3">
        <v>76</v>
      </c>
    </row>
    <row r="9" spans="1:4" ht="12.75">
      <c r="A9" s="3">
        <v>3</v>
      </c>
      <c r="B9" s="2" t="s">
        <v>69</v>
      </c>
      <c r="C9" s="2" t="s">
        <v>16</v>
      </c>
      <c r="D9" s="3">
        <v>76</v>
      </c>
    </row>
    <row r="10" spans="1:4" ht="12.75">
      <c r="A10" s="3">
        <v>4</v>
      </c>
      <c r="B10" s="2" t="s">
        <v>70</v>
      </c>
      <c r="C10" s="2" t="s">
        <v>29</v>
      </c>
      <c r="D10" s="3">
        <v>74</v>
      </c>
    </row>
    <row r="11" spans="1:4" ht="12.75">
      <c r="A11" s="3">
        <v>5</v>
      </c>
      <c r="B11" s="2" t="s">
        <v>71</v>
      </c>
      <c r="C11" s="2" t="s">
        <v>11</v>
      </c>
      <c r="D11" s="3">
        <v>72</v>
      </c>
    </row>
    <row r="12" spans="1:4" ht="12.75">
      <c r="A12" s="3">
        <v>6</v>
      </c>
      <c r="B12" s="16" t="s">
        <v>72</v>
      </c>
      <c r="C12" s="16" t="s">
        <v>57</v>
      </c>
      <c r="D12" s="3">
        <v>71</v>
      </c>
    </row>
    <row r="13" spans="1:4" ht="12.75">
      <c r="A13" s="3">
        <v>7</v>
      </c>
      <c r="B13" s="2" t="s">
        <v>73</v>
      </c>
      <c r="C13" s="2" t="s">
        <v>74</v>
      </c>
      <c r="D13" s="3">
        <v>70</v>
      </c>
    </row>
    <row r="14" spans="1:4" ht="12.75">
      <c r="A14" s="3">
        <v>8</v>
      </c>
      <c r="B14" s="2" t="s">
        <v>123</v>
      </c>
      <c r="C14" s="12" t="s">
        <v>124</v>
      </c>
      <c r="D14" s="3">
        <v>69</v>
      </c>
    </row>
    <row r="15" spans="1:4" ht="12.75">
      <c r="A15" s="3">
        <v>9</v>
      </c>
      <c r="B15" s="2" t="s">
        <v>125</v>
      </c>
      <c r="C15" s="13" t="s">
        <v>126</v>
      </c>
      <c r="D15" s="17">
        <v>68</v>
      </c>
    </row>
    <row r="16" spans="1:4" ht="12.75">
      <c r="A16" s="3">
        <v>10</v>
      </c>
      <c r="B16" s="2" t="s">
        <v>127</v>
      </c>
      <c r="C16" s="2" t="s">
        <v>128</v>
      </c>
      <c r="D16" s="17">
        <v>66</v>
      </c>
    </row>
    <row r="17" spans="1:4" ht="12.75">
      <c r="A17" s="3">
        <v>11</v>
      </c>
      <c r="B17" s="2" t="s">
        <v>129</v>
      </c>
      <c r="C17" s="2" t="s">
        <v>130</v>
      </c>
      <c r="D17" s="17">
        <v>66</v>
      </c>
    </row>
    <row r="18" spans="1:4" ht="12.75">
      <c r="A18" s="3">
        <v>12</v>
      </c>
      <c r="B18" s="2" t="s">
        <v>131</v>
      </c>
      <c r="C18" s="2" t="s">
        <v>132</v>
      </c>
      <c r="D18" s="17">
        <v>62</v>
      </c>
    </row>
    <row r="19" spans="1:4" ht="12.75">
      <c r="A19" s="3">
        <v>13</v>
      </c>
      <c r="B19" s="2" t="s">
        <v>133</v>
      </c>
      <c r="C19" s="2" t="s">
        <v>134</v>
      </c>
      <c r="D19" s="17">
        <v>61</v>
      </c>
    </row>
    <row r="20" spans="1:4" ht="12.75">
      <c r="A20" s="3">
        <v>14</v>
      </c>
      <c r="B20" s="12" t="s">
        <v>136</v>
      </c>
      <c r="C20" s="2" t="s">
        <v>135</v>
      </c>
      <c r="D20" s="17">
        <v>58</v>
      </c>
    </row>
    <row r="21" spans="1:4" ht="12.75">
      <c r="A21" s="3">
        <v>15</v>
      </c>
      <c r="B21" s="2" t="s">
        <v>137</v>
      </c>
      <c r="C21" s="2" t="s">
        <v>138</v>
      </c>
      <c r="D21" s="17">
        <v>57</v>
      </c>
    </row>
    <row r="22" spans="1:4" ht="12.75">
      <c r="A22" s="3">
        <v>16</v>
      </c>
      <c r="B22" s="2" t="s">
        <v>139</v>
      </c>
      <c r="C22" s="2" t="s">
        <v>140</v>
      </c>
      <c r="D22" s="17">
        <v>54</v>
      </c>
    </row>
    <row r="23" spans="1:4" ht="12.75">
      <c r="A23" s="3">
        <v>17</v>
      </c>
      <c r="B23" s="2" t="s">
        <v>141</v>
      </c>
      <c r="C23" s="2" t="s">
        <v>142</v>
      </c>
      <c r="D23" s="17">
        <v>49</v>
      </c>
    </row>
    <row r="24" spans="1:4" ht="12.75">
      <c r="A24" s="3">
        <v>18</v>
      </c>
      <c r="B24" s="2" t="s">
        <v>143</v>
      </c>
      <c r="C24" s="2" t="s">
        <v>144</v>
      </c>
      <c r="D24" s="17">
        <v>47</v>
      </c>
    </row>
    <row r="25" spans="1:4" ht="12.75">
      <c r="A25" s="3">
        <v>19</v>
      </c>
      <c r="B25" s="12" t="s">
        <v>145</v>
      </c>
      <c r="C25" s="12" t="s">
        <v>146</v>
      </c>
      <c r="D25" s="17">
        <v>43</v>
      </c>
    </row>
    <row r="26" spans="1:4" ht="12.75">
      <c r="A26" s="3">
        <v>20</v>
      </c>
      <c r="B26" s="2" t="s">
        <v>147</v>
      </c>
      <c r="C26" s="12" t="s">
        <v>148</v>
      </c>
      <c r="D26" s="17">
        <v>41</v>
      </c>
    </row>
    <row r="27" spans="1:4" ht="12.75">
      <c r="A27" s="3">
        <v>21</v>
      </c>
      <c r="B27" s="2" t="s">
        <v>149</v>
      </c>
      <c r="C27" s="2" t="s">
        <v>150</v>
      </c>
      <c r="D27" s="17">
        <v>40</v>
      </c>
    </row>
    <row r="28" spans="1:4" ht="12.75">
      <c r="A28" s="3">
        <v>22</v>
      </c>
      <c r="B28" s="2" t="s">
        <v>151</v>
      </c>
      <c r="C28" s="2" t="s">
        <v>152</v>
      </c>
      <c r="D28" s="17">
        <v>40</v>
      </c>
    </row>
    <row r="29" spans="1:4" ht="12.75">
      <c r="A29" s="3">
        <v>23</v>
      </c>
      <c r="B29" s="2" t="s">
        <v>153</v>
      </c>
      <c r="C29" s="12" t="s">
        <v>156</v>
      </c>
      <c r="D29" s="17">
        <v>32</v>
      </c>
    </row>
    <row r="30" spans="1:4" ht="12.75">
      <c r="A30" s="3">
        <v>24</v>
      </c>
      <c r="B30" s="2" t="s">
        <v>154</v>
      </c>
      <c r="C30" s="2" t="s">
        <v>155</v>
      </c>
      <c r="D30" s="17">
        <v>30</v>
      </c>
    </row>
    <row r="31" ht="12.75">
      <c r="D31" s="15"/>
    </row>
    <row r="32" ht="12.75">
      <c r="D32" s="15"/>
    </row>
    <row r="33" ht="12.75">
      <c r="D33" s="15"/>
    </row>
    <row r="34" ht="12.75">
      <c r="D34" s="15"/>
    </row>
    <row r="35" ht="12.75">
      <c r="D35" s="15"/>
    </row>
    <row r="36" ht="12.75">
      <c r="D36" s="15"/>
    </row>
    <row r="37" ht="12.75">
      <c r="D37" s="15"/>
    </row>
    <row r="38" ht="12.75">
      <c r="D38" s="15"/>
    </row>
    <row r="39" ht="12.75">
      <c r="D39" s="15"/>
    </row>
    <row r="40" ht="12.75">
      <c r="D40" s="15"/>
    </row>
    <row r="41" ht="12.75">
      <c r="D41" s="15"/>
    </row>
    <row r="42" ht="12.75">
      <c r="D42" s="15"/>
    </row>
    <row r="43" ht="12.75">
      <c r="D43" s="15"/>
    </row>
    <row r="44" ht="12.75">
      <c r="D44" s="15"/>
    </row>
    <row r="45" ht="12.75">
      <c r="D45" s="15"/>
    </row>
    <row r="46" ht="12.75">
      <c r="D46" s="15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10.421875" style="0" customWidth="1"/>
    <col min="2" max="2" width="20.421875" style="0" bestFit="1" customWidth="1"/>
    <col min="3" max="3" width="20.28125" style="0" bestFit="1" customWidth="1"/>
  </cols>
  <sheetData>
    <row r="1" ht="12.75">
      <c r="A1" t="s">
        <v>0</v>
      </c>
    </row>
    <row r="3" spans="1:3" ht="12.75">
      <c r="A3" s="2" t="s">
        <v>1</v>
      </c>
      <c r="B3" s="2" t="s">
        <v>2</v>
      </c>
      <c r="C3" s="2" t="s">
        <v>3</v>
      </c>
    </row>
    <row r="4" spans="1:3" ht="12.75">
      <c r="A4" s="3">
        <v>1</v>
      </c>
      <c r="B4" s="2"/>
      <c r="C4" s="2" t="s">
        <v>16</v>
      </c>
    </row>
    <row r="5" spans="1:3" ht="12.75">
      <c r="A5" s="3">
        <v>2</v>
      </c>
      <c r="B5" s="2"/>
      <c r="C5" s="2" t="s">
        <v>13</v>
      </c>
    </row>
    <row r="6" spans="1:3" ht="12.75">
      <c r="A6" s="3">
        <v>3</v>
      </c>
      <c r="B6" s="2"/>
      <c r="C6" s="2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3" sqref="A3:C7"/>
    </sheetView>
  </sheetViews>
  <sheetFormatPr defaultColWidth="9.140625" defaultRowHeight="12.75"/>
  <cols>
    <col min="1" max="1" width="10.8515625" style="0" bestFit="1" customWidth="1"/>
    <col min="2" max="2" width="20.421875" style="0" bestFit="1" customWidth="1"/>
    <col min="3" max="3" width="31.7109375" style="0" bestFit="1" customWidth="1"/>
  </cols>
  <sheetData>
    <row r="1" ht="12.75">
      <c r="A1" t="s">
        <v>0</v>
      </c>
    </row>
    <row r="3" spans="1:4" ht="12.75">
      <c r="A3" s="2" t="s">
        <v>1</v>
      </c>
      <c r="B3" s="2" t="s">
        <v>2</v>
      </c>
      <c r="C3" s="2" t="s">
        <v>3</v>
      </c>
      <c r="D3" s="2" t="s">
        <v>75</v>
      </c>
    </row>
    <row r="4" spans="1:4" ht="12.75">
      <c r="A4" s="3">
        <v>1</v>
      </c>
      <c r="B4" s="2"/>
      <c r="C4" s="2" t="s">
        <v>16</v>
      </c>
      <c r="D4" s="3">
        <f>108+101+101</f>
        <v>310</v>
      </c>
    </row>
    <row r="5" spans="1:4" ht="12.75">
      <c r="A5" s="3">
        <v>1</v>
      </c>
      <c r="B5" s="2"/>
      <c r="C5" s="2" t="s">
        <v>13</v>
      </c>
      <c r="D5" s="3">
        <f>110+97+103</f>
        <v>310</v>
      </c>
    </row>
    <row r="6" spans="1:4" ht="12.75">
      <c r="A6" s="3">
        <v>2</v>
      </c>
      <c r="B6" s="2"/>
      <c r="C6" s="2" t="s">
        <v>30</v>
      </c>
      <c r="D6" s="3">
        <f>107+96+87</f>
        <v>290</v>
      </c>
    </row>
    <row r="7" spans="1:4" ht="12.75">
      <c r="A7" s="3">
        <v>3</v>
      </c>
      <c r="B7" s="2"/>
      <c r="C7" s="2" t="s">
        <v>46</v>
      </c>
      <c r="D7" s="3">
        <f>107+96+87</f>
        <v>290</v>
      </c>
    </row>
    <row r="8" spans="1:4" ht="12.75">
      <c r="A8" s="3">
        <v>4</v>
      </c>
      <c r="B8" s="2"/>
      <c r="C8" s="2" t="s">
        <v>8</v>
      </c>
      <c r="D8" s="3">
        <f>99+97+86</f>
        <v>282</v>
      </c>
    </row>
    <row r="9" spans="1:4" ht="12.75">
      <c r="A9" s="3">
        <v>5</v>
      </c>
      <c r="B9" s="2"/>
      <c r="C9" s="2" t="s">
        <v>26</v>
      </c>
      <c r="D9" s="3">
        <f>108+86+84</f>
        <v>278</v>
      </c>
    </row>
    <row r="10" spans="1:4" ht="12.75">
      <c r="A10" s="3">
        <v>6</v>
      </c>
      <c r="B10" s="2"/>
      <c r="C10" s="2" t="s">
        <v>33</v>
      </c>
      <c r="D10" s="3">
        <f>89+100+82</f>
        <v>271</v>
      </c>
    </row>
    <row r="11" spans="1:4" ht="12.75">
      <c r="A11" s="3">
        <v>7</v>
      </c>
      <c r="B11" s="2"/>
      <c r="C11" s="2" t="s">
        <v>9</v>
      </c>
      <c r="D11" s="3">
        <f>95+98+78</f>
        <v>271</v>
      </c>
    </row>
    <row r="12" spans="1:4" ht="12.75">
      <c r="A12" s="3">
        <v>8</v>
      </c>
      <c r="B12" s="2"/>
      <c r="C12" s="2" t="s">
        <v>80</v>
      </c>
      <c r="D12" s="3">
        <f>97+95+76</f>
        <v>268</v>
      </c>
    </row>
    <row r="13" spans="1:4" ht="12.75">
      <c r="A13" s="3">
        <v>9</v>
      </c>
      <c r="B13" s="2"/>
      <c r="C13" s="2" t="s">
        <v>7</v>
      </c>
      <c r="D13" s="3">
        <f>85+85+84</f>
        <v>254</v>
      </c>
    </row>
    <row r="14" spans="1:4" ht="12.75">
      <c r="A14" s="3">
        <v>10</v>
      </c>
      <c r="B14" s="2"/>
      <c r="C14" s="2" t="s">
        <v>32</v>
      </c>
      <c r="D14" s="3">
        <f>88+95+60</f>
        <v>243</v>
      </c>
    </row>
    <row r="15" spans="1:4" ht="12.75">
      <c r="A15" s="3">
        <v>11</v>
      </c>
      <c r="B15" s="2"/>
      <c r="C15" s="2" t="s">
        <v>10</v>
      </c>
      <c r="D15" s="3">
        <f>90+88+56</f>
        <v>234</v>
      </c>
    </row>
    <row r="16" spans="1:4" ht="12.75">
      <c r="A16" s="3">
        <v>12</v>
      </c>
      <c r="B16" s="2"/>
      <c r="C16" s="2" t="s">
        <v>81</v>
      </c>
      <c r="D16" s="3">
        <f>73+71+78</f>
        <v>222</v>
      </c>
    </row>
    <row r="17" spans="1:4" ht="12.75">
      <c r="A17" s="3">
        <v>13</v>
      </c>
      <c r="B17" s="2"/>
      <c r="C17" s="2" t="s">
        <v>45</v>
      </c>
      <c r="D17" s="3">
        <f>76+64+64</f>
        <v>204</v>
      </c>
    </row>
    <row r="18" spans="1:4" ht="12.75">
      <c r="A18" s="3">
        <v>14</v>
      </c>
      <c r="B18" s="2"/>
      <c r="C18" s="2" t="s">
        <v>59</v>
      </c>
      <c r="D18" s="3">
        <f>77+75+50</f>
        <v>202</v>
      </c>
    </row>
    <row r="19" spans="1:4" ht="12.75">
      <c r="A19" s="3">
        <v>15</v>
      </c>
      <c r="B19" s="2"/>
      <c r="C19" s="2" t="s">
        <v>31</v>
      </c>
      <c r="D19" s="3">
        <f>69+66+62</f>
        <v>197</v>
      </c>
    </row>
    <row r="20" spans="1:4" ht="12.75">
      <c r="A20" s="3">
        <v>16</v>
      </c>
      <c r="B20" s="2"/>
      <c r="C20" s="2" t="s">
        <v>43</v>
      </c>
      <c r="D20" s="3">
        <f>77+75+43</f>
        <v>195</v>
      </c>
    </row>
    <row r="21" spans="1:4" ht="12.75">
      <c r="A21" s="3">
        <v>17</v>
      </c>
      <c r="B21" s="2"/>
      <c r="C21" s="2" t="s">
        <v>28</v>
      </c>
      <c r="D21" s="3">
        <f>74+63+50</f>
        <v>187</v>
      </c>
    </row>
    <row r="22" spans="1:4" ht="12.75">
      <c r="A22" s="3">
        <v>18</v>
      </c>
      <c r="B22" s="2"/>
      <c r="C22" s="2" t="s">
        <v>25</v>
      </c>
      <c r="D22" s="3">
        <f>76+70+40</f>
        <v>186</v>
      </c>
    </row>
    <row r="23" spans="1:4" ht="12.75">
      <c r="A23" s="3">
        <v>19</v>
      </c>
      <c r="B23" s="2"/>
      <c r="C23" s="2" t="s">
        <v>11</v>
      </c>
      <c r="D23" s="3">
        <f>79+52+52</f>
        <v>183</v>
      </c>
    </row>
    <row r="24" spans="1:4" ht="12.75">
      <c r="A24" s="3">
        <v>20</v>
      </c>
      <c r="B24" s="2"/>
      <c r="C24" s="2" t="s">
        <v>29</v>
      </c>
      <c r="D24" s="3">
        <f>64+63+51</f>
        <v>178</v>
      </c>
    </row>
    <row r="25" spans="1:4" ht="12.75">
      <c r="A25" s="3">
        <v>21</v>
      </c>
      <c r="B25" s="2"/>
      <c r="C25" s="2" t="s">
        <v>82</v>
      </c>
      <c r="D25" s="3">
        <f>53+54+26</f>
        <v>133</v>
      </c>
    </row>
    <row r="26" spans="1:4" ht="12.75">
      <c r="A26" s="3">
        <v>22</v>
      </c>
      <c r="B26" s="2"/>
      <c r="C26" s="2" t="s">
        <v>79</v>
      </c>
      <c r="D26" s="3">
        <f>45+46+31</f>
        <v>122</v>
      </c>
    </row>
    <row r="27" spans="1:4" ht="12.75">
      <c r="A27" s="3">
        <v>23</v>
      </c>
      <c r="B27" s="2"/>
      <c r="C27" s="2" t="s">
        <v>24</v>
      </c>
      <c r="D27" s="3">
        <f>34+25+25</f>
        <v>84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0.57421875" style="0" customWidth="1"/>
    <col min="2" max="2" width="20.421875" style="0" bestFit="1" customWidth="1"/>
    <col min="3" max="3" width="20.28125" style="0" bestFit="1" customWidth="1"/>
  </cols>
  <sheetData>
    <row r="1" ht="12.75">
      <c r="A1" t="s">
        <v>0</v>
      </c>
    </row>
    <row r="3" spans="1:3" ht="12.75">
      <c r="A3" s="2" t="s">
        <v>1</v>
      </c>
      <c r="B3" s="2" t="s">
        <v>2</v>
      </c>
      <c r="C3" s="2" t="s">
        <v>3</v>
      </c>
    </row>
    <row r="4" spans="1:3" ht="12.75">
      <c r="A4" s="3">
        <v>1</v>
      </c>
      <c r="B4" s="2"/>
      <c r="C4" s="2" t="s">
        <v>13</v>
      </c>
    </row>
    <row r="5" spans="1:3" ht="12.75">
      <c r="A5" s="3">
        <v>2</v>
      </c>
      <c r="B5" s="2"/>
      <c r="C5" s="2" t="s">
        <v>16</v>
      </c>
    </row>
    <row r="6" spans="1:3" ht="12.75">
      <c r="A6" s="3">
        <v>3</v>
      </c>
      <c r="B6" s="2"/>
      <c r="C6" s="2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4" sqref="A4:C6"/>
    </sheetView>
  </sheetViews>
  <sheetFormatPr defaultColWidth="9.140625" defaultRowHeight="12.75"/>
  <cols>
    <col min="1" max="1" width="10.8515625" style="0" bestFit="1" customWidth="1"/>
    <col min="2" max="2" width="20.421875" style="0" bestFit="1" customWidth="1"/>
    <col min="3" max="3" width="35.28125" style="0" bestFit="1" customWidth="1"/>
  </cols>
  <sheetData>
    <row r="1" ht="12.75">
      <c r="A1" t="s">
        <v>0</v>
      </c>
    </row>
    <row r="3" spans="1:4" ht="12.75">
      <c r="A3" s="2" t="s">
        <v>1</v>
      </c>
      <c r="B3" s="2" t="s">
        <v>2</v>
      </c>
      <c r="C3" s="2" t="s">
        <v>3</v>
      </c>
      <c r="D3" s="11" t="s">
        <v>75</v>
      </c>
    </row>
    <row r="4" spans="1:4" ht="12.75">
      <c r="A4" s="3">
        <v>1</v>
      </c>
      <c r="B4" s="2"/>
      <c r="C4" s="18" t="s">
        <v>178</v>
      </c>
      <c r="D4" s="20">
        <v>300</v>
      </c>
    </row>
    <row r="5" spans="1:4" ht="12.75">
      <c r="A5" s="3">
        <v>2</v>
      </c>
      <c r="B5" s="2"/>
      <c r="C5" s="18" t="s">
        <v>170</v>
      </c>
      <c r="D5" s="20">
        <v>290</v>
      </c>
    </row>
    <row r="6" spans="1:4" ht="12.75">
      <c r="A6" s="3">
        <v>3</v>
      </c>
      <c r="B6" s="2"/>
      <c r="C6" s="18" t="s">
        <v>168</v>
      </c>
      <c r="D6" s="20">
        <v>280</v>
      </c>
    </row>
    <row r="7" spans="1:4" ht="12.75">
      <c r="A7" s="3">
        <v>4</v>
      </c>
      <c r="B7" s="2"/>
      <c r="C7" s="18" t="s">
        <v>159</v>
      </c>
      <c r="D7" s="20">
        <v>270</v>
      </c>
    </row>
    <row r="8" spans="1:4" ht="12.75">
      <c r="A8" s="3">
        <v>5</v>
      </c>
      <c r="B8" s="2"/>
      <c r="C8" s="18" t="s">
        <v>162</v>
      </c>
      <c r="D8" s="20">
        <v>255</v>
      </c>
    </row>
    <row r="9" spans="1:4" ht="12.75">
      <c r="A9" s="3">
        <v>6</v>
      </c>
      <c r="B9" s="2"/>
      <c r="C9" s="18" t="s">
        <v>172</v>
      </c>
      <c r="D9" s="20">
        <v>250</v>
      </c>
    </row>
    <row r="10" spans="1:4" ht="12.75">
      <c r="A10" s="3">
        <v>7</v>
      </c>
      <c r="B10" s="2"/>
      <c r="C10" s="18" t="s">
        <v>166</v>
      </c>
      <c r="D10" s="20">
        <v>235</v>
      </c>
    </row>
    <row r="11" spans="1:4" ht="12.75">
      <c r="A11" s="3">
        <v>8</v>
      </c>
      <c r="B11" s="2"/>
      <c r="C11" s="18" t="s">
        <v>161</v>
      </c>
      <c r="D11" s="20">
        <v>230</v>
      </c>
    </row>
    <row r="12" spans="1:4" ht="12.75">
      <c r="A12" s="3">
        <v>9</v>
      </c>
      <c r="B12" s="2"/>
      <c r="C12" s="18" t="s">
        <v>164</v>
      </c>
      <c r="D12" s="20">
        <v>220</v>
      </c>
    </row>
    <row r="13" spans="1:4" ht="12.75">
      <c r="A13" s="3">
        <v>9</v>
      </c>
      <c r="B13" s="2"/>
      <c r="C13" s="18" t="s">
        <v>173</v>
      </c>
      <c r="D13" s="20">
        <v>220</v>
      </c>
    </row>
    <row r="14" spans="1:4" ht="12.75">
      <c r="A14" s="3">
        <v>10</v>
      </c>
      <c r="B14" s="2"/>
      <c r="C14" s="18" t="s">
        <v>157</v>
      </c>
      <c r="D14" s="20">
        <v>215</v>
      </c>
    </row>
    <row r="15" spans="1:4" ht="12.75">
      <c r="A15" s="3">
        <v>11</v>
      </c>
      <c r="B15" s="2"/>
      <c r="C15" s="18" t="s">
        <v>174</v>
      </c>
      <c r="D15" s="20">
        <v>205</v>
      </c>
    </row>
    <row r="16" spans="1:4" ht="12.75">
      <c r="A16" s="3">
        <v>12</v>
      </c>
      <c r="B16" s="2"/>
      <c r="C16" s="18" t="s">
        <v>169</v>
      </c>
      <c r="D16" s="20">
        <v>200</v>
      </c>
    </row>
    <row r="17" spans="1:4" ht="12.75">
      <c r="A17" s="3">
        <v>13</v>
      </c>
      <c r="B17" s="2"/>
      <c r="C17" s="18" t="s">
        <v>158</v>
      </c>
      <c r="D17" s="20">
        <v>195</v>
      </c>
    </row>
    <row r="18" spans="1:4" ht="12.75">
      <c r="A18" s="3">
        <v>14</v>
      </c>
      <c r="B18" s="2"/>
      <c r="C18" s="18" t="s">
        <v>160</v>
      </c>
      <c r="D18" s="20">
        <v>195</v>
      </c>
    </row>
    <row r="19" spans="1:4" ht="12.75">
      <c r="A19" s="3">
        <v>15</v>
      </c>
      <c r="B19" s="2"/>
      <c r="C19" s="18" t="s">
        <v>171</v>
      </c>
      <c r="D19" s="20">
        <v>190</v>
      </c>
    </row>
    <row r="20" spans="1:4" ht="12.75">
      <c r="A20" s="3">
        <v>16</v>
      </c>
      <c r="B20" s="2"/>
      <c r="C20" s="19" t="s">
        <v>165</v>
      </c>
      <c r="D20" s="20">
        <v>180</v>
      </c>
    </row>
    <row r="21" spans="1:4" ht="12.75">
      <c r="A21" s="3">
        <v>17</v>
      </c>
      <c r="B21" s="2"/>
      <c r="C21" s="18" t="s">
        <v>179</v>
      </c>
      <c r="D21" s="20">
        <v>150</v>
      </c>
    </row>
    <row r="22" spans="1:4" ht="12.75">
      <c r="A22" s="3">
        <v>18</v>
      </c>
      <c r="B22" s="2"/>
      <c r="C22" s="18" t="s">
        <v>175</v>
      </c>
      <c r="D22" s="20">
        <v>140</v>
      </c>
    </row>
    <row r="23" spans="1:4" ht="12.75">
      <c r="A23" s="3">
        <v>19</v>
      </c>
      <c r="B23" s="2"/>
      <c r="C23" s="18" t="s">
        <v>176</v>
      </c>
      <c r="D23" s="20">
        <v>140</v>
      </c>
    </row>
    <row r="24" spans="1:4" ht="12.75">
      <c r="A24" s="3">
        <v>20</v>
      </c>
      <c r="B24" s="2"/>
      <c r="C24" s="18" t="s">
        <v>177</v>
      </c>
      <c r="D24" s="20">
        <v>135</v>
      </c>
    </row>
    <row r="25" spans="1:4" ht="12.75">
      <c r="A25" s="2"/>
      <c r="B25" s="2"/>
      <c r="C25" s="18" t="s">
        <v>163</v>
      </c>
      <c r="D25" s="20"/>
    </row>
    <row r="26" spans="1:4" ht="12.75">
      <c r="A26" s="2"/>
      <c r="B26" s="2"/>
      <c r="C26" s="18" t="s">
        <v>167</v>
      </c>
      <c r="D26" s="20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3" sqref="A3:C6"/>
    </sheetView>
  </sheetViews>
  <sheetFormatPr defaultColWidth="9.140625" defaultRowHeight="12.75"/>
  <cols>
    <col min="1" max="1" width="10.8515625" style="0" bestFit="1" customWidth="1"/>
    <col min="2" max="2" width="20.421875" style="0" bestFit="1" customWidth="1"/>
    <col min="3" max="3" width="27.140625" style="0" bestFit="1" customWidth="1"/>
  </cols>
  <sheetData>
    <row r="1" ht="12.75">
      <c r="A1" t="s">
        <v>0</v>
      </c>
    </row>
    <row r="3" spans="1:3" ht="12.75">
      <c r="A3" s="7" t="s">
        <v>1</v>
      </c>
      <c r="B3" s="7" t="s">
        <v>2</v>
      </c>
      <c r="C3" s="7" t="s">
        <v>3</v>
      </c>
    </row>
    <row r="4" spans="1:3" ht="12.75">
      <c r="A4" s="8">
        <v>1</v>
      </c>
      <c r="B4" s="7"/>
      <c r="C4" s="7" t="s">
        <v>10</v>
      </c>
    </row>
    <row r="5" spans="1:3" ht="12.75">
      <c r="A5" s="8">
        <v>2</v>
      </c>
      <c r="B5" s="7"/>
      <c r="C5" s="7" t="s">
        <v>8</v>
      </c>
    </row>
    <row r="6" spans="1:3" ht="12.75">
      <c r="A6" s="8">
        <v>3</v>
      </c>
      <c r="B6" s="7"/>
      <c r="C6" s="7" t="s">
        <v>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Ucenik</dc:creator>
  <cp:keywords/>
  <dc:description/>
  <cp:lastModifiedBy>Ucenik</cp:lastModifiedBy>
  <dcterms:created xsi:type="dcterms:W3CDTF">2012-05-09T22:48:35Z</dcterms:created>
  <dcterms:modified xsi:type="dcterms:W3CDTF">2012-07-21T18:40:04Z</dcterms:modified>
  <cp:category/>
  <cp:version/>
  <cp:contentType/>
  <cp:contentStatus/>
</cp:coreProperties>
</file>